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1" activeTab="1"/>
  </bookViews>
  <sheets>
    <sheet name="Kangatang" sheetId="1" state="veryHidden" r:id="rId1"/>
    <sheet name="62CK" sheetId="2" r:id="rId2"/>
  </sheets>
  <externalReferences>
    <externalReference r:id="rId5"/>
    <externalReference r:id="rId6"/>
    <externalReference r:id="rId7"/>
  </externalReferences>
  <definedNames>
    <definedName name="\d">#N/A</definedName>
    <definedName name="_">#N/A</definedName>
    <definedName name="__CON1">#REF!</definedName>
    <definedName name="__CON2">#REF!</definedName>
    <definedName name="__ddn400">#REF!</definedName>
    <definedName name="__ddn600">#REF!</definedName>
    <definedName name="__gon4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00">#REF!</definedName>
    <definedName name="__VL200">#REF!</definedName>
    <definedName name="__VL250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gon4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l15">BlankMacro1</definedName>
    <definedName name="_sc1">#REF!</definedName>
    <definedName name="_SC2">#REF!</definedName>
    <definedName name="_sc3">#REF!</definedName>
    <definedName name="_SN3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>#REF!</definedName>
    <definedName name="_VL200">#REF!</definedName>
    <definedName name="_VL250">#REF!</definedName>
    <definedName name="_xlfn.IFERROR" hidden="1">#NAME?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BlankMacro1</definedName>
    <definedName name="abc">#REF!</definedName>
    <definedName name="abcd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b_240">#REF!</definedName>
    <definedName name="b_280">#REF!</definedName>
    <definedName name="b_320">#REF!</definedName>
    <definedName name="B_tinh">#REF!</definedName>
    <definedName name="bgta">BlankMacro1</definedName>
    <definedName name="blkh">#REF!</definedName>
    <definedName name="blkh1">#REF!</definedName>
    <definedName name="BOQ">#REF!</definedName>
    <definedName name="btchiuaxitm300">#REF!</definedName>
    <definedName name="BTchiuaxm200">#REF!</definedName>
    <definedName name="btcocM400">#REF!</definedName>
    <definedName name="BTlotm100">#REF!</definedName>
    <definedName name="BVCISUMMARY">#REF!</definedName>
    <definedName name="cap">#REF!</definedName>
    <definedName name="cap0.7">#REF!</definedName>
    <definedName name="CAPCHI">'[1]DATA - CHI'!#REF!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K">#REF!</definedName>
    <definedName name="CL">#REF!</definedName>
    <definedName name="CLVC3">0.1</definedName>
    <definedName name="CLVCTB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N_EQP_COS">#REF!</definedName>
    <definedName name="COVER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T">#REF!</definedName>
    <definedName name="CX">#REF!</definedName>
    <definedName name="DATA_DATA2_List">#REF!</definedName>
    <definedName name="DD">#REF!</definedName>
    <definedName name="DDAY">#REF!</definedName>
    <definedName name="DEMI1">#N/A</definedName>
    <definedName name="DEMI2">#N/A</definedName>
    <definedName name="dg">#REF!</definedName>
    <definedName name="dghp">#REF!</definedName>
    <definedName name="DGTV">#REF!</definedName>
    <definedName name="dgvl">#REF!</definedName>
    <definedName name="DLCC">#REF!</definedName>
    <definedName name="DM">#REF!</definedName>
    <definedName name="dobt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Gia_CT">#REF!</definedName>
    <definedName name="Gia_VT">#REF!</definedName>
    <definedName name="GIAVLIEUTN">#REF!</definedName>
    <definedName name="Giocong">#REF!</definedName>
    <definedName name="gl3p">#REF!</definedName>
    <definedName name="H">#N/A</definedName>
    <definedName name="H_THUCHTHH">#REF!</definedName>
    <definedName name="H_THUCTT">#REF!</definedName>
    <definedName name="Heä_soá_laép_xaø_H">1.7</definedName>
    <definedName name="heä_soá_sình_laày">#REF!</definedName>
    <definedName name="HHTT">#REF!</definedName>
    <definedName name="Hinh_thuc">#REF!</definedName>
    <definedName name="hoangnhi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DLAB_COST">#REF!</definedName>
    <definedName name="INDMANP">#REF!</definedName>
    <definedName name="j">#REF!</definedName>
    <definedName name="K">#REF!</definedName>
    <definedName name="k2b">#REF!</definedName>
    <definedName name="KH_Chang">#REF!</definedName>
    <definedName name="KLTHDN">#REF!</definedName>
    <definedName name="KLVANKHUON">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K_hathe">#REF!</definedName>
    <definedName name="Lmk">#REF!</definedName>
    <definedName name="Loai_TD">#REF!</definedName>
    <definedName name="lVC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#N/A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G_A">#REF!</definedName>
    <definedName name="Moùng">#REF!</definedName>
    <definedName name="MSCT">#REF!</definedName>
    <definedName name="MTMAC12">#REF!</definedName>
    <definedName name="mtram">#REF!</definedName>
    <definedName name="MUCCHI">'[1]DATA - CHI'!#REF!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i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x">#REF!</definedName>
    <definedName name="oanh">BlankMacro1</definedName>
    <definedName name="osc">#REF!</definedName>
    <definedName name="page\x2dtotal">#REF!</definedName>
    <definedName name="page\x2dtotal\x2dmaster0">#REF!</definedName>
    <definedName name="PIP">BlankMacro1</definedName>
    <definedName name="PIPE2">BlankMacro1</definedName>
    <definedName name="pl">BlankMacro1</definedName>
    <definedName name="PPP">BlankMacro1</definedName>
    <definedName name="_xlnm.Print_Area" localSheetId="1">'62CK'!$A$1:$F$44</definedName>
    <definedName name="Print_Area_MI">'[2]KHT2'!#REF!</definedName>
    <definedName name="_xlnm.Print_Titles" localSheetId="1">'62CK'!$5:$7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BlankMacro1</definedName>
    <definedName name="PTNC">#REF!</definedName>
    <definedName name="q">BlankMacro1</definedName>
    <definedName name="QHCHI">'[1]DATA - CHI'!#REF!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BlankMacro1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xt">#REF!,#REF!,#REF!,#REF!,#REF!</definedName>
    <definedName name="THGO1pnc">#REF!</definedName>
    <definedName name="thht">#REF!</definedName>
    <definedName name="thkp3">#REF!</definedName>
    <definedName name="THT">#REF!</definedName>
    <definedName name="thtt">#REF!</definedName>
    <definedName name="TIENCHI">'[1]DATA - CHI'!#REF!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RAM">#REF!</definedName>
    <definedName name="TRISO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YT">BlankMacro1</definedName>
    <definedName name="unitt">BlankMacro1</definedName>
    <definedName name="ut">BlankMacro1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tb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IRE1">5</definedName>
    <definedName name="wrn.chi._.tiÆt." hidden="1">{#N/A,#N/A,FALSE,"Chi ti?t"}</definedName>
    <definedName name="WT">#N/A</definedName>
    <definedName name="WW">#N/A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mcax">#REF!</definedName>
    <definedName name="xuxu">#REF!</definedName>
    <definedName name="Y">BlankMacro1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có bao gom chi tao nguon DC tien luong quan huyen la 786.998trd</t>
        </r>
      </text>
    </comment>
  </commentList>
</comments>
</file>

<file path=xl/sharedStrings.xml><?xml version="1.0" encoding="utf-8"?>
<sst xmlns="http://schemas.openxmlformats.org/spreadsheetml/2006/main" count="68" uniqueCount="62">
  <si>
    <t>Đơn vị: Triệu đồng</t>
  </si>
  <si>
    <t>STT</t>
  </si>
  <si>
    <t>Dự toán</t>
  </si>
  <si>
    <t>Quyết toán</t>
  </si>
  <si>
    <t>So sánh</t>
  </si>
  <si>
    <t>Tuyệt đối</t>
  </si>
  <si>
    <t>Tương đối (%)</t>
  </si>
  <si>
    <t>A</t>
  </si>
  <si>
    <t>B</t>
  </si>
  <si>
    <t>3=2-1</t>
  </si>
  <si>
    <t>4=2/1</t>
  </si>
  <si>
    <t>TỔNG NGUỒN THU NSĐP</t>
  </si>
  <si>
    <t>I</t>
  </si>
  <si>
    <t>Thu NSĐP được hưởng theo phân cấp</t>
  </si>
  <si>
    <t>-</t>
  </si>
  <si>
    <t>Thu NSĐP hưởng 100%</t>
  </si>
  <si>
    <t>Thu NSĐP hưởng từ các khoản thu phân chia</t>
  </si>
  <si>
    <t>II</t>
  </si>
  <si>
    <t>Thu bổ sung cân đối ngân sách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</si>
  <si>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</si>
  <si>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</si>
  <si>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</si>
  <si>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</si>
  <si>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</si>
  <si>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</si>
  <si>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</si>
  <si>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</si>
  <si>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 xml:space="preserve">Tổng chi cân đối NSĐP 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</si>
  <si>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</si>
  <si>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</si>
  <si>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</si>
  <si>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</si>
  <si>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</si>
  <si>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các chương trình mục tiêu quốc gia</t>
  </si>
  <si>
    <t>Chi các chương trình mục tiêu, nhiệm vụ</t>
  </si>
  <si>
    <t>VI</t>
  </si>
  <si>
    <t>VII</t>
  </si>
  <si>
    <t>- Vốn nước ngoài</t>
  </si>
  <si>
    <t>- Vốn trong nước</t>
  </si>
  <si>
    <t>VIII</t>
  </si>
  <si>
    <t xml:space="preserve">Nội dung </t>
  </si>
  <si>
    <t>THÀNH PHỐ HỒ CHÍ MINH</t>
  </si>
  <si>
    <t>Thu bổ sung từ ngân sách trung ương</t>
  </si>
  <si>
    <t>Thu viện trợ</t>
  </si>
  <si>
    <t>Các khoản huy động, đóng góp</t>
  </si>
  <si>
    <t>Chi trả nợ gốc</t>
  </si>
  <si>
    <t>Chi tạo nguồn điều chỉnh tiền lương</t>
  </si>
  <si>
    <t>Thu bổ sung từ nguồn CCTL đưa vào cân đối chi thường xuyên</t>
  </si>
  <si>
    <t>Chi nộp ngân sách trung ương</t>
  </si>
  <si>
    <t>NGUỒN THU VÀ NHIỆM VỤ CHI NGÂN SÁCH ĐỊA PHƯƠNG</t>
  </si>
  <si>
    <t>THỰC HIỆN KẾ HOẠCH VAY VÀ TRẢ NỢ</t>
  </si>
  <si>
    <t>Nguồn vốn</t>
  </si>
  <si>
    <t>KẾT DƯ NGÂN SÁCH</t>
  </si>
  <si>
    <t>- Trái phiếu chính quyền địa phương</t>
  </si>
  <si>
    <t>- Vay lại từ nguồn vốn Chính phủ vay về cho địa phương vay lại</t>
  </si>
  <si>
    <t>Chi chương trình mục tiêu</t>
  </si>
  <si>
    <t>- Từ nguồn vay</t>
  </si>
  <si>
    <t>- Chi trả nợ gốc</t>
  </si>
  <si>
    <t>ỦY BAN NHÂN DÂN</t>
  </si>
  <si>
    <t>Biểu số 62/CK-NSNN</t>
  </si>
  <si>
    <t>CÂN ĐỐI NGÂN SÁCH ĐỊA PHƯƠNG NĂM 2022</t>
  </si>
  <si>
    <t xml:space="preserve">Chi chuyển nguồn sang năm sau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</si>
</sst>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.00\ _€_-;\-* #,##0.00\ _€_-;_-* &quot;-&quot;??\ _€_-;_-@_-"/>
    <numFmt numFmtId="166" formatCode="_-* #,##0.00_-;\-* #,##0.00_-;_-* &quot;-&quot;??_-;_-@_-"/>
    <numFmt numFmtId="167" formatCode="_(* #.##0.00_);_(* \(#.##0.00\);_(* &quot;-&quot;??_);_(@_)"/>
    <numFmt numFmtId="168" formatCode="_(* #.##0.00_);_(* \(#.##0.00\);_(* \-??_);_(@_)"/>
    <numFmt numFmtId="169" formatCode="_-* #.##0.00\ _₫_-;\-* #.##0.00\ _₫_-;_-* \-??\ _₫_-;_-@_-"/>
    <numFmt numFmtId="170" formatCode="_(* #,##0.00_);_(* \(#,##0.00\);_(* \-??_);_(@_)"/>
    <numFmt numFmtId="171" formatCode="_-* #.##0_-;\-* #.##0_-;_-* &quot;-&quot;_-;_-@_-"/>
    <numFmt numFmtId="172" formatCode="_-* #.##0.00_-;\-* #.##0.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sz val="12"/>
      <color indexed="8"/>
      <name val="VNI-Times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2"/>
    </font>
    <font>
      <sz val="14"/>
      <name val=".VnTime"/>
      <family val="2"/>
    </font>
    <font>
      <sz val="12"/>
      <color indexed="12"/>
      <name val="Times New Roman"/>
      <family val="1"/>
    </font>
    <font>
      <sz val="13"/>
      <color indexed="17"/>
      <name val="Calibri"/>
      <family val="2"/>
    </font>
    <font>
      <sz val="13"/>
      <color indexed="12"/>
      <name val="Calibri"/>
      <family val="2"/>
    </font>
    <font>
      <b/>
      <i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VNI-Time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B050"/>
      <name val="Calibri"/>
      <family val="2"/>
    </font>
    <font>
      <sz val="12"/>
      <color rgb="FF00B050"/>
      <name val="Times New Roman"/>
      <family val="1"/>
    </font>
    <font>
      <sz val="13"/>
      <color rgb="FF0000FF"/>
      <name val="Calibri"/>
      <family val="2"/>
    </font>
    <font>
      <sz val="12"/>
      <color rgb="FF0000FF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5" fillId="0" borderId="0" applyNumberFormat="0" applyFill="0" applyBorder="0" applyAlignment="0" applyProtection="0"/>
    <xf numFmtId="168" fontId="46" fillId="0" borderId="0" applyBorder="0" applyAlignment="0" applyProtection="0"/>
    <xf numFmtId="167" fontId="5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Border="0" applyAlignment="0" applyProtection="0"/>
    <xf numFmtId="170" fontId="46" fillId="0" borderId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6" fillId="0" borderId="0" applyBorder="0" applyAlignment="0" applyProtection="0"/>
    <xf numFmtId="164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" fillId="0" borderId="0" applyNumberFormat="0" applyFill="0" applyBorder="0" applyAlignment="0" applyProtection="0"/>
    <xf numFmtId="172" fontId="45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1" fontId="65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3" fontId="65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 quotePrefix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 wrapText="1"/>
    </xf>
    <xf numFmtId="41" fontId="72" fillId="0" borderId="0" xfId="0" applyNumberFormat="1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vertical="center" wrapText="1"/>
    </xf>
    <xf numFmtId="10" fontId="67" fillId="0" borderId="12" xfId="176" applyNumberFormat="1" applyFont="1" applyBorder="1" applyAlignment="1">
      <alignment horizontal="right" vertical="center" wrapText="1"/>
    </xf>
    <xf numFmtId="3" fontId="68" fillId="0" borderId="10" xfId="0" applyNumberFormat="1" applyFont="1" applyBorder="1" applyAlignment="1">
      <alignment vertical="center" wrapText="1"/>
    </xf>
    <xf numFmtId="10" fontId="68" fillId="0" borderId="12" xfId="176" applyNumberFormat="1" applyFont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vertical="center" wrapText="1"/>
    </xf>
    <xf numFmtId="41" fontId="67" fillId="0" borderId="10" xfId="0" applyNumberFormat="1" applyFont="1" applyFill="1" applyBorder="1" applyAlignment="1">
      <alignment horizontal="center" vertical="center" wrapText="1"/>
    </xf>
    <xf numFmtId="10" fontId="74" fillId="0" borderId="12" xfId="176" applyNumberFormat="1" applyFont="1" applyFill="1" applyBorder="1" applyAlignment="1">
      <alignment horizontal="center" vertical="center" wrapText="1"/>
    </xf>
    <xf numFmtId="41" fontId="67" fillId="0" borderId="10" xfId="44" applyFont="1" applyFill="1" applyBorder="1" applyAlignment="1">
      <alignment horizontal="center" vertical="center" wrapText="1"/>
    </xf>
    <xf numFmtId="41" fontId="68" fillId="0" borderId="10" xfId="0" applyNumberFormat="1" applyFont="1" applyFill="1" applyBorder="1" applyAlignment="1">
      <alignment horizontal="center" vertical="center" wrapText="1"/>
    </xf>
    <xf numFmtId="10" fontId="69" fillId="0" borderId="12" xfId="176" applyNumberFormat="1" applyFont="1" applyFill="1" applyBorder="1" applyAlignment="1">
      <alignment horizontal="center" vertical="center" wrapText="1"/>
    </xf>
    <xf numFmtId="41" fontId="68" fillId="0" borderId="10" xfId="44" applyFont="1" applyFill="1" applyBorder="1" applyAlignment="1">
      <alignment horizontal="right" vertical="center" wrapText="1"/>
    </xf>
    <xf numFmtId="41" fontId="69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 quotePrefix="1">
      <alignment vertical="center" wrapText="1"/>
    </xf>
    <xf numFmtId="0" fontId="67" fillId="0" borderId="10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 wrapText="1"/>
    </xf>
    <xf numFmtId="3" fontId="67" fillId="0" borderId="10" xfId="0" applyNumberFormat="1" applyFont="1" applyBorder="1" applyAlignment="1">
      <alignment/>
    </xf>
    <xf numFmtId="0" fontId="68" fillId="0" borderId="10" xfId="0" applyFont="1" applyBorder="1" applyAlignment="1" quotePrefix="1">
      <alignment wrapText="1"/>
    </xf>
    <xf numFmtId="3" fontId="68" fillId="0" borderId="10" xfId="0" applyNumberFormat="1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10" xfId="0" applyFont="1" applyBorder="1" applyAlignment="1" quotePrefix="1">
      <alignment horizontal="justify" vertical="center"/>
    </xf>
    <xf numFmtId="41" fontId="68" fillId="0" borderId="10" xfId="44" applyFont="1" applyFill="1" applyBorder="1" applyAlignment="1">
      <alignment vertical="center"/>
    </xf>
    <xf numFmtId="0" fontId="68" fillId="0" borderId="10" xfId="0" applyFont="1" applyBorder="1" applyAlignment="1">
      <alignment/>
    </xf>
    <xf numFmtId="0" fontId="68" fillId="0" borderId="12" xfId="0" applyFont="1" applyBorder="1" applyAlignment="1">
      <alignment/>
    </xf>
    <xf numFmtId="41" fontId="67" fillId="0" borderId="10" xfId="44" applyFont="1" applyFill="1" applyBorder="1" applyAlignment="1">
      <alignment vertical="center"/>
    </xf>
    <xf numFmtId="0" fontId="68" fillId="0" borderId="10" xfId="0" applyFont="1" applyBorder="1" applyAlignment="1" quotePrefix="1">
      <alignment/>
    </xf>
    <xf numFmtId="0" fontId="65" fillId="0" borderId="10" xfId="0" applyFont="1" applyBorder="1" applyAlignment="1">
      <alignment/>
    </xf>
    <xf numFmtId="0" fontId="65" fillId="0" borderId="12" xfId="0" applyFont="1" applyBorder="1" applyAlignment="1">
      <alignment/>
    </xf>
    <xf numFmtId="3" fontId="67" fillId="0" borderId="13" xfId="0" applyNumberFormat="1" applyFont="1" applyFill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8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48" fillId="0" borderId="19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</cellXfs>
  <cellStyles count="170">
    <cellStyle name="Normal" xfId="0"/>
    <cellStyle name="_TG-TH_2_PGIA-phieu tham tra Kho bac_Book1_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2 9" xfId="53"/>
    <cellStyle name="Comma [0] 3" xfId="54"/>
    <cellStyle name="Comma [0] 3 2" xfId="55"/>
    <cellStyle name="Comma 10" xfId="56"/>
    <cellStyle name="Comma 10 2" xfId="57"/>
    <cellStyle name="Comma 10 2 2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19 2" xfId="68"/>
    <cellStyle name="Comma 2" xfId="69"/>
    <cellStyle name="Comma 2 2" xfId="70"/>
    <cellStyle name="Comma 2 2 2" xfId="71"/>
    <cellStyle name="Comma 2 2 2 2" xfId="72"/>
    <cellStyle name="Comma 2 2 3" xfId="73"/>
    <cellStyle name="Comma 2 3" xfId="74"/>
    <cellStyle name="Comma 2 4" xfId="75"/>
    <cellStyle name="Comma 20" xfId="76"/>
    <cellStyle name="Comma 20 2" xfId="77"/>
    <cellStyle name="Comma 21" xfId="78"/>
    <cellStyle name="Comma 22" xfId="79"/>
    <cellStyle name="Comma 22 2" xfId="80"/>
    <cellStyle name="Comma 23" xfId="81"/>
    <cellStyle name="Comma 24" xfId="82"/>
    <cellStyle name="Comma 3" xfId="83"/>
    <cellStyle name="Comma 3 2" xfId="84"/>
    <cellStyle name="Comma 3 3" xfId="85"/>
    <cellStyle name="Comma 4" xfId="86"/>
    <cellStyle name="Comma 4 2" xfId="87"/>
    <cellStyle name="Comma 4 3" xfId="88"/>
    <cellStyle name="Comma 5" xfId="89"/>
    <cellStyle name="Comma 5 2" xfId="90"/>
    <cellStyle name="Comma 6" xfId="91"/>
    <cellStyle name="Comma 7" xfId="92"/>
    <cellStyle name="Comma 8" xfId="93"/>
    <cellStyle name="Comma 8 2" xfId="94"/>
    <cellStyle name="Comma 9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rmal - Style1 3" xfId="107"/>
    <cellStyle name="Normal 10" xfId="108"/>
    <cellStyle name="Normal 10 2" xfId="109"/>
    <cellStyle name="Normal 10 3 2" xfId="110"/>
    <cellStyle name="Normal 11" xfId="111"/>
    <cellStyle name="Normal 11 2" xfId="112"/>
    <cellStyle name="Normal 11 3" xfId="113"/>
    <cellStyle name="Normal 12" xfId="114"/>
    <cellStyle name="Normal 127" xfId="115"/>
    <cellStyle name="Normal 129" xfId="116"/>
    <cellStyle name="Normal 13" xfId="117"/>
    <cellStyle name="Normal 13 4" xfId="118"/>
    <cellStyle name="Normal 13 4 2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14" xfId="131"/>
    <cellStyle name="Normal 2 15" xfId="132"/>
    <cellStyle name="Normal 2 16" xfId="133"/>
    <cellStyle name="Normal 2 17" xfId="134"/>
    <cellStyle name="Normal 2 18" xfId="135"/>
    <cellStyle name="Normal 2 19" xfId="136"/>
    <cellStyle name="Normal 2 2" xfId="137"/>
    <cellStyle name="Normal 2 2 2" xfId="138"/>
    <cellStyle name="Normal 2 2_NHU CAU NHAP TABMIS (1)" xfId="139"/>
    <cellStyle name="Normal 2 20" xfId="140"/>
    <cellStyle name="Normal 2 3" xfId="141"/>
    <cellStyle name="Normal 2 4" xfId="142"/>
    <cellStyle name="Normal 2 5" xfId="143"/>
    <cellStyle name="Normal 2 6" xfId="144"/>
    <cellStyle name="Normal 2 7" xfId="145"/>
    <cellStyle name="Normal 2 7 2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57"/>
    <cellStyle name="Normal 3 3" xfId="158"/>
    <cellStyle name="Normal 3 4" xfId="159"/>
    <cellStyle name="Normal 4" xfId="160"/>
    <cellStyle name="Normal 4 2" xfId="161"/>
    <cellStyle name="Normal 4 2 2" xfId="162"/>
    <cellStyle name="Normal 41" xfId="163"/>
    <cellStyle name="Normal 41 2" xfId="164"/>
    <cellStyle name="Normal 5" xfId="165"/>
    <cellStyle name="Normal 5 2" xfId="166"/>
    <cellStyle name="Normal 5 3" xfId="167"/>
    <cellStyle name="Normal 6" xfId="168"/>
    <cellStyle name="Normal 7" xfId="169"/>
    <cellStyle name="Normal 7 2" xfId="170"/>
    <cellStyle name="Normal 7 4" xfId="171"/>
    <cellStyle name="Normal 8" xfId="172"/>
    <cellStyle name="Normal 9" xfId="173"/>
    <cellStyle name="Note" xfId="174"/>
    <cellStyle name="Output" xfId="175"/>
    <cellStyle name="Percent" xfId="176"/>
    <cellStyle name="Percent 2" xfId="177"/>
    <cellStyle name="Percent 2 2 2" xfId="178"/>
    <cellStyle name="Percent 3" xfId="179"/>
    <cellStyle name="Percent 4" xfId="180"/>
    <cellStyle name="Title" xfId="181"/>
    <cellStyle name="Total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HUNG\C%20HONG%20BAN%20GIAO\Nam%202022\22.%20QUYET%20TOAN%202022\2.%20QT%20TRINH%20HDNDTP%20VA%20BTC%202022\5.%20QT%20trinh%20HDNDTP\5.%20Bieu%20mau%20QT%20trinh%20HDND%202022-%2028.11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Doi chieu"/>
      <sheetName val="MS48"/>
      <sheetName val="MS49"/>
      <sheetName val="MS50-Hang"/>
      <sheetName val="MS51"/>
      <sheetName val="MS52"/>
      <sheetName val="MS53"/>
      <sheetName val="MS54"/>
      <sheetName val="MS55"/>
      <sheetName val="MS56"/>
      <sheetName val="MS57"/>
      <sheetName val="MS58- Dang"/>
      <sheetName val="MS59-Dang"/>
      <sheetName val="MS60-Dang"/>
      <sheetName val="MS61- Hang"/>
      <sheetName val="MS62-MinhDT"/>
      <sheetName val="MS63-Ngoc Thao"/>
      <sheetName val="MS64-Hang"/>
    </sheetNames>
    <sheetDataSet>
      <sheetData sheetId="1">
        <row r="8">
          <cell r="D8">
            <v>96729202.362</v>
          </cell>
        </row>
        <row r="9">
          <cell r="D9">
            <v>43546501</v>
          </cell>
          <cell r="E9">
            <v>42124499</v>
          </cell>
        </row>
        <row r="27">
          <cell r="D27">
            <v>1108008</v>
          </cell>
          <cell r="E27">
            <v>871157</v>
          </cell>
        </row>
        <row r="28">
          <cell r="D28">
            <v>48663293.362</v>
          </cell>
          <cell r="E28">
            <v>47629803</v>
          </cell>
        </row>
        <row r="51">
          <cell r="D51">
            <v>11400</v>
          </cell>
          <cell r="E51">
            <v>11400</v>
          </cell>
        </row>
        <row r="52">
          <cell r="D52">
            <v>3400000</v>
          </cell>
        </row>
        <row r="54">
          <cell r="D54">
            <v>0</v>
          </cell>
          <cell r="E54">
            <v>61075293</v>
          </cell>
        </row>
        <row r="56">
          <cell r="D56">
            <v>728620</v>
          </cell>
          <cell r="E56">
            <v>1441582</v>
          </cell>
        </row>
        <row r="57">
          <cell r="D57">
            <v>2211672</v>
          </cell>
          <cell r="E57">
            <v>3189589</v>
          </cell>
        </row>
        <row r="63">
          <cell r="F63">
            <v>1024947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H5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6.28125" style="1" customWidth="1"/>
    <col min="2" max="2" width="40.00390625" style="1" customWidth="1"/>
    <col min="3" max="3" width="15.140625" style="16" customWidth="1"/>
    <col min="4" max="4" width="16.00390625" style="16" customWidth="1"/>
    <col min="5" max="5" width="17.28125" style="14" customWidth="1"/>
    <col min="6" max="6" width="14.57421875" style="14" customWidth="1"/>
    <col min="7" max="7" width="14.28125" style="1" bestFit="1" customWidth="1"/>
    <col min="8" max="8" width="21.421875" style="1" customWidth="1"/>
    <col min="9" max="9" width="17.57421875" style="1" bestFit="1" customWidth="1"/>
    <col min="10" max="10" width="16.140625" style="1" bestFit="1" customWidth="1"/>
    <col min="11" max="11" width="14.28125" style="1" bestFit="1" customWidth="1"/>
    <col min="12" max="16384" width="9.140625" style="1" customWidth="1"/>
  </cols>
  <sheetData>
    <row r="1" spans="1:6" ht="17.25">
      <c r="A1" s="55" t="s">
        <v>58</v>
      </c>
      <c r="B1" s="55"/>
      <c r="C1" s="1"/>
      <c r="D1" s="1"/>
      <c r="E1" s="1"/>
      <c r="F1" s="19" t="s">
        <v>59</v>
      </c>
    </row>
    <row r="2" spans="1:6" ht="17.25">
      <c r="A2" s="55" t="s">
        <v>41</v>
      </c>
      <c r="B2" s="55"/>
      <c r="C2" s="1"/>
      <c r="D2" s="1"/>
      <c r="E2" s="1"/>
      <c r="F2" s="19"/>
    </row>
    <row r="3" spans="1:6" ht="36.75" customHeight="1">
      <c r="A3" s="55" t="s">
        <v>60</v>
      </c>
      <c r="B3" s="55"/>
      <c r="C3" s="55"/>
      <c r="D3" s="55"/>
      <c r="E3" s="55"/>
      <c r="F3" s="55"/>
    </row>
    <row r="4" spans="1:6" ht="18" thickBot="1">
      <c r="A4" s="56" t="s">
        <v>0</v>
      </c>
      <c r="B4" s="56"/>
      <c r="C4" s="56"/>
      <c r="D4" s="56"/>
      <c r="E4" s="56"/>
      <c r="F4" s="56"/>
    </row>
    <row r="5" spans="1:6" ht="17.25">
      <c r="A5" s="57" t="s">
        <v>1</v>
      </c>
      <c r="B5" s="59" t="s">
        <v>40</v>
      </c>
      <c r="C5" s="59" t="s">
        <v>2</v>
      </c>
      <c r="D5" s="59" t="s">
        <v>3</v>
      </c>
      <c r="E5" s="59" t="s">
        <v>4</v>
      </c>
      <c r="F5" s="61"/>
    </row>
    <row r="6" spans="1:6" ht="33.75" customHeight="1">
      <c r="A6" s="58"/>
      <c r="B6" s="60"/>
      <c r="C6" s="60"/>
      <c r="D6" s="60"/>
      <c r="E6" s="21" t="s">
        <v>5</v>
      </c>
      <c r="F6" s="22" t="s">
        <v>6</v>
      </c>
    </row>
    <row r="7" spans="1:6" ht="17.25">
      <c r="A7" s="20" t="s">
        <v>7</v>
      </c>
      <c r="B7" s="21" t="s">
        <v>8</v>
      </c>
      <c r="C7" s="21">
        <v>1</v>
      </c>
      <c r="D7" s="21">
        <v>2</v>
      </c>
      <c r="E7" s="21" t="s">
        <v>9</v>
      </c>
      <c r="F7" s="22" t="s">
        <v>10</v>
      </c>
    </row>
    <row r="8" spans="1:6" ht="30.75" customHeight="1">
      <c r="A8" s="62" t="s">
        <v>49</v>
      </c>
      <c r="B8" s="63"/>
      <c r="C8" s="63"/>
      <c r="D8" s="63"/>
      <c r="E8" s="21"/>
      <c r="F8" s="22"/>
    </row>
    <row r="9" spans="1:6" ht="30.75" customHeight="1">
      <c r="A9" s="20" t="s">
        <v>7</v>
      </c>
      <c r="B9" s="7" t="s">
        <v>11</v>
      </c>
      <c r="C9" s="23">
        <f>C10+C13+C16+C17+C18+C19+C20+C21</f>
        <v>89739694</v>
      </c>
      <c r="D9" s="23">
        <f>D10+D13+D16+D17+D18+D19+D20</f>
        <v>171403197</v>
      </c>
      <c r="E9" s="23">
        <f>D9-C9</f>
        <v>81663503</v>
      </c>
      <c r="F9" s="24">
        <f>_xlfn.IFERROR(D9/C9," ")</f>
        <v>1.910004250738809</v>
      </c>
    </row>
    <row r="10" spans="1:6" ht="33">
      <c r="A10" s="20" t="s">
        <v>12</v>
      </c>
      <c r="B10" s="7" t="s">
        <v>13</v>
      </c>
      <c r="C10" s="23">
        <f>C11+C12</f>
        <v>84121251</v>
      </c>
      <c r="D10" s="23">
        <f>D11+D12</f>
        <v>94483957</v>
      </c>
      <c r="E10" s="23">
        <f aca="true" t="shared" si="0" ref="E10:E20">D10-C10</f>
        <v>10362706</v>
      </c>
      <c r="F10" s="24">
        <f aca="true" t="shared" si="1" ref="F10:F20">_xlfn.IFERROR(D10/C10," ")</f>
        <v>1.1231877305295899</v>
      </c>
    </row>
    <row r="11" spans="1:6" ht="26.25" customHeight="1">
      <c r="A11" s="8" t="s">
        <v>14</v>
      </c>
      <c r="B11" s="9" t="s">
        <v>15</v>
      </c>
      <c r="C11" s="25">
        <v>42585344</v>
      </c>
      <c r="D11" s="25">
        <v>44613909</v>
      </c>
      <c r="E11" s="25">
        <f t="shared" si="0"/>
        <v>2028565</v>
      </c>
      <c r="F11" s="26">
        <f t="shared" si="1"/>
        <v>1.0476352850407877</v>
      </c>
    </row>
    <row r="12" spans="1:6" ht="33" customHeight="1">
      <c r="A12" s="8" t="s">
        <v>14</v>
      </c>
      <c r="B12" s="9" t="s">
        <v>16</v>
      </c>
      <c r="C12" s="25">
        <v>41535907</v>
      </c>
      <c r="D12" s="25">
        <v>49870048</v>
      </c>
      <c r="E12" s="25">
        <f t="shared" si="0"/>
        <v>8334141</v>
      </c>
      <c r="F12" s="26">
        <f t="shared" si="1"/>
        <v>1.200649067323846</v>
      </c>
    </row>
    <row r="13" spans="1:8" ht="33">
      <c r="A13" s="20" t="s">
        <v>17</v>
      </c>
      <c r="B13" s="7" t="s">
        <v>42</v>
      </c>
      <c r="C13" s="23">
        <f>C14+C15</f>
        <v>2909583</v>
      </c>
      <c r="D13" s="23">
        <f>D14+D15</f>
        <v>6335625</v>
      </c>
      <c r="E13" s="25">
        <f t="shared" si="0"/>
        <v>3426042</v>
      </c>
      <c r="F13" s="26">
        <f t="shared" si="1"/>
        <v>2.1775027555495066</v>
      </c>
      <c r="H13" s="5"/>
    </row>
    <row r="14" spans="1:6" ht="23.25" customHeight="1">
      <c r="A14" s="8">
        <v>1</v>
      </c>
      <c r="B14" s="9" t="s">
        <v>18</v>
      </c>
      <c r="C14" s="25">
        <v>0</v>
      </c>
      <c r="D14" s="25"/>
      <c r="E14" s="25">
        <f t="shared" si="0"/>
        <v>0</v>
      </c>
      <c r="F14" s="26" t="str">
        <f t="shared" si="1"/>
        <v> </v>
      </c>
    </row>
    <row r="15" spans="1:6" ht="23.25" customHeight="1">
      <c r="A15" s="8">
        <v>2</v>
      </c>
      <c r="B15" s="9" t="s">
        <v>19</v>
      </c>
      <c r="C15" s="25">
        <v>2909583</v>
      </c>
      <c r="D15" s="25">
        <v>6335625</v>
      </c>
      <c r="E15" s="25">
        <f t="shared" si="0"/>
        <v>3426042</v>
      </c>
      <c r="F15" s="26">
        <f t="shared" si="1"/>
        <v>2.1775027555495066</v>
      </c>
    </row>
    <row r="16" spans="1:6" ht="29.25" customHeight="1">
      <c r="A16" s="20" t="s">
        <v>20</v>
      </c>
      <c r="B16" s="7" t="s">
        <v>21</v>
      </c>
      <c r="C16" s="23"/>
      <c r="D16" s="23">
        <v>751874</v>
      </c>
      <c r="E16" s="23"/>
      <c r="F16" s="26" t="str">
        <f t="shared" si="1"/>
        <v> </v>
      </c>
    </row>
    <row r="17" spans="1:6" ht="23.25" customHeight="1">
      <c r="A17" s="20" t="s">
        <v>22</v>
      </c>
      <c r="B17" s="7" t="s">
        <v>23</v>
      </c>
      <c r="C17" s="23"/>
      <c r="D17" s="23">
        <v>32500369</v>
      </c>
      <c r="E17" s="23">
        <f t="shared" si="0"/>
        <v>32500369</v>
      </c>
      <c r="F17" s="26" t="str">
        <f t="shared" si="1"/>
        <v> </v>
      </c>
    </row>
    <row r="18" spans="1:6" ht="37.5" customHeight="1">
      <c r="A18" s="20" t="s">
        <v>24</v>
      </c>
      <c r="B18" s="7" t="s">
        <v>25</v>
      </c>
      <c r="C18" s="23">
        <v>2708860</v>
      </c>
      <c r="D18" s="27">
        <v>37319297</v>
      </c>
      <c r="E18" s="23">
        <f t="shared" si="0"/>
        <v>34610437</v>
      </c>
      <c r="F18" s="26">
        <f t="shared" si="1"/>
        <v>13.776753689744025</v>
      </c>
    </row>
    <row r="19" spans="1:6" ht="30" customHeight="1">
      <c r="A19" s="20" t="s">
        <v>35</v>
      </c>
      <c r="B19" s="7" t="s">
        <v>43</v>
      </c>
      <c r="C19" s="23"/>
      <c r="D19" s="27">
        <v>87</v>
      </c>
      <c r="E19" s="23">
        <f t="shared" si="0"/>
        <v>87</v>
      </c>
      <c r="F19" s="26" t="str">
        <f t="shared" si="1"/>
        <v> </v>
      </c>
    </row>
    <row r="20" spans="1:6" ht="24" customHeight="1">
      <c r="A20" s="20" t="s">
        <v>36</v>
      </c>
      <c r="B20" s="7" t="s">
        <v>44</v>
      </c>
      <c r="C20" s="23"/>
      <c r="D20" s="23">
        <v>11988</v>
      </c>
      <c r="E20" s="23">
        <f t="shared" si="0"/>
        <v>11988</v>
      </c>
      <c r="F20" s="26" t="str">
        <f t="shared" si="1"/>
        <v> </v>
      </c>
    </row>
    <row r="21" spans="1:6" ht="37.5" customHeight="1" hidden="1">
      <c r="A21" s="20" t="s">
        <v>39</v>
      </c>
      <c r="B21" s="7" t="s">
        <v>47</v>
      </c>
      <c r="C21" s="23"/>
      <c r="D21" s="23"/>
      <c r="E21" s="23"/>
      <c r="F21" s="26"/>
    </row>
    <row r="22" spans="1:7" ht="23.25" customHeight="1">
      <c r="A22" s="20" t="s">
        <v>8</v>
      </c>
      <c r="B22" s="7" t="s">
        <v>26</v>
      </c>
      <c r="C22" s="28">
        <f>C23+C31</f>
        <v>99669494.362</v>
      </c>
      <c r="D22" s="28">
        <f>D23+D31+D36</f>
        <v>157368270</v>
      </c>
      <c r="E22" s="28">
        <f>D22-C22</f>
        <v>57698775.638</v>
      </c>
      <c r="F22" s="29">
        <f>D22/C22</f>
        <v>1.5789010570118658</v>
      </c>
      <c r="G22" s="3"/>
    </row>
    <row r="23" spans="1:8" ht="27" customHeight="1">
      <c r="A23" s="20" t="s">
        <v>12</v>
      </c>
      <c r="B23" s="7" t="s">
        <v>27</v>
      </c>
      <c r="C23" s="28">
        <f>'[3]Doi chieu'!D8</f>
        <v>96729202.362</v>
      </c>
      <c r="D23" s="30">
        <f>SUM(D24:D30)</f>
        <v>151712152</v>
      </c>
      <c r="E23" s="28">
        <f>D23-C23</f>
        <v>54982949.638</v>
      </c>
      <c r="F23" s="29">
        <f>D23/C23</f>
        <v>1.5684214104467795</v>
      </c>
      <c r="H23" s="3"/>
    </row>
    <row r="24" spans="1:6" ht="21.75" customHeight="1">
      <c r="A24" s="8">
        <v>1</v>
      </c>
      <c r="B24" s="9" t="s">
        <v>28</v>
      </c>
      <c r="C24" s="31">
        <f>'[3]Doi chieu'!D9</f>
        <v>43546501</v>
      </c>
      <c r="D24" s="31">
        <f>'[3]Doi chieu'!E9</f>
        <v>42124499</v>
      </c>
      <c r="E24" s="31">
        <f>D24-C24</f>
        <v>-1422002</v>
      </c>
      <c r="F24" s="32">
        <f>D24/C24</f>
        <v>0.9673452064495377</v>
      </c>
    </row>
    <row r="25" spans="1:6" ht="23.25" customHeight="1">
      <c r="A25" s="8">
        <v>2</v>
      </c>
      <c r="B25" s="9" t="s">
        <v>29</v>
      </c>
      <c r="C25" s="31">
        <f>'[3]Doi chieu'!D28</f>
        <v>48663293.362</v>
      </c>
      <c r="D25" s="31">
        <f>'[3]Doi chieu'!E28</f>
        <v>47629803</v>
      </c>
      <c r="E25" s="31">
        <f>D25-C25</f>
        <v>-1033490.3620000035</v>
      </c>
      <c r="F25" s="32">
        <f>D25/C25</f>
        <v>0.9787624245997492</v>
      </c>
    </row>
    <row r="26" spans="1:6" s="4" customFormat="1" ht="39.75" customHeight="1">
      <c r="A26" s="10">
        <v>3</v>
      </c>
      <c r="B26" s="11" t="s">
        <v>30</v>
      </c>
      <c r="C26" s="31">
        <f>'[3]Doi chieu'!D27</f>
        <v>1108008</v>
      </c>
      <c r="D26" s="31">
        <f>'[3]Doi chieu'!E27</f>
        <v>871157</v>
      </c>
      <c r="E26" s="31">
        <f>D26-C26</f>
        <v>-236851</v>
      </c>
      <c r="F26" s="32">
        <f>D26/C26</f>
        <v>0.7862371029812059</v>
      </c>
    </row>
    <row r="27" spans="1:6" ht="27" customHeight="1">
      <c r="A27" s="8">
        <v>4</v>
      </c>
      <c r="B27" s="9" t="s">
        <v>31</v>
      </c>
      <c r="C27" s="31">
        <f>'[3]Doi chieu'!D51</f>
        <v>11400</v>
      </c>
      <c r="D27" s="31">
        <f>'[3]Doi chieu'!E51</f>
        <v>11400</v>
      </c>
      <c r="E27" s="31">
        <f>D27-C27</f>
        <v>0</v>
      </c>
      <c r="F27" s="32">
        <f>D27/C27</f>
        <v>1</v>
      </c>
    </row>
    <row r="28" spans="1:6" ht="25.5" customHeight="1">
      <c r="A28" s="8">
        <v>5</v>
      </c>
      <c r="B28" s="9" t="s">
        <v>32</v>
      </c>
      <c r="C28" s="31">
        <f>'[3]Doi chieu'!D52</f>
        <v>3400000</v>
      </c>
      <c r="D28" s="31">
        <f>'[3]Doi chieu'!E52</f>
        <v>0</v>
      </c>
      <c r="E28" s="31"/>
      <c r="F28" s="32"/>
    </row>
    <row r="29" spans="1:6" ht="25.5" customHeight="1">
      <c r="A29" s="8">
        <v>6</v>
      </c>
      <c r="B29" s="9" t="s">
        <v>46</v>
      </c>
      <c r="C29" s="31">
        <f>'[3]Doi chieu'!D53</f>
        <v>0</v>
      </c>
      <c r="D29" s="31">
        <f>'[3]Doi chieu'!E53</f>
        <v>0</v>
      </c>
      <c r="E29" s="31"/>
      <c r="F29" s="32"/>
    </row>
    <row r="30" spans="1:6" ht="24" customHeight="1">
      <c r="A30" s="8">
        <v>7</v>
      </c>
      <c r="B30" s="9" t="s">
        <v>61</v>
      </c>
      <c r="C30" s="31">
        <f>'[3]Doi chieu'!D54</f>
        <v>0</v>
      </c>
      <c r="D30" s="31">
        <f>'[3]Doi chieu'!E54</f>
        <v>61075293</v>
      </c>
      <c r="E30" s="31"/>
      <c r="F30" s="32"/>
    </row>
    <row r="31" spans="1:6" ht="42.75" customHeight="1">
      <c r="A31" s="20" t="s">
        <v>17</v>
      </c>
      <c r="B31" s="7" t="s">
        <v>55</v>
      </c>
      <c r="C31" s="28">
        <f>C32+C33</f>
        <v>2940292</v>
      </c>
      <c r="D31" s="28">
        <f>D32+D33</f>
        <v>4631171</v>
      </c>
      <c r="E31" s="28">
        <f>D31-C31</f>
        <v>1690879</v>
      </c>
      <c r="F31" s="29">
        <f>D31/C31</f>
        <v>1.57507179559037</v>
      </c>
    </row>
    <row r="32" spans="1:6" ht="33">
      <c r="A32" s="8">
        <v>1</v>
      </c>
      <c r="B32" s="9" t="s">
        <v>33</v>
      </c>
      <c r="C32" s="33">
        <v>0</v>
      </c>
      <c r="D32" s="28">
        <v>0</v>
      </c>
      <c r="E32" s="31">
        <f>D32-C32</f>
        <v>0</v>
      </c>
      <c r="F32" s="32"/>
    </row>
    <row r="33" spans="1:6" ht="33">
      <c r="A33" s="8">
        <v>2</v>
      </c>
      <c r="B33" s="9" t="s">
        <v>34</v>
      </c>
      <c r="C33" s="31">
        <f>C34+C35</f>
        <v>2940292</v>
      </c>
      <c r="D33" s="31">
        <f>D34+D35</f>
        <v>4631171</v>
      </c>
      <c r="E33" s="31">
        <f>D33-C33</f>
        <v>1690879</v>
      </c>
      <c r="F33" s="32">
        <f>D33/C33</f>
        <v>1.57507179559037</v>
      </c>
    </row>
    <row r="34" spans="1:6" s="2" customFormat="1" ht="24.75" customHeight="1">
      <c r="A34" s="12"/>
      <c r="B34" s="13" t="s">
        <v>37</v>
      </c>
      <c r="C34" s="34">
        <f>'[3]Doi chieu'!D56</f>
        <v>728620</v>
      </c>
      <c r="D34" s="34">
        <f>'[3]Doi chieu'!E56</f>
        <v>1441582</v>
      </c>
      <c r="E34" s="34">
        <f>D34-C34</f>
        <v>712962</v>
      </c>
      <c r="F34" s="32">
        <f>D34/C34</f>
        <v>1.9785100601136394</v>
      </c>
    </row>
    <row r="35" spans="1:6" s="2" customFormat="1" ht="24.75" customHeight="1">
      <c r="A35" s="12"/>
      <c r="B35" s="13" t="s">
        <v>38</v>
      </c>
      <c r="C35" s="34">
        <f>'[3]Doi chieu'!D57</f>
        <v>2211672</v>
      </c>
      <c r="D35" s="34">
        <f>'[3]Doi chieu'!E57</f>
        <v>3189589</v>
      </c>
      <c r="E35" s="34">
        <f>D35-C35</f>
        <v>977917</v>
      </c>
      <c r="F35" s="32">
        <f>D35/C35</f>
        <v>1.4421618576353095</v>
      </c>
    </row>
    <row r="36" spans="1:6" s="2" customFormat="1" ht="27.75" customHeight="1">
      <c r="A36" s="20" t="s">
        <v>20</v>
      </c>
      <c r="B36" s="35" t="s">
        <v>48</v>
      </c>
      <c r="C36" s="34"/>
      <c r="D36" s="28">
        <f>'[3]Doi chieu'!F63</f>
        <v>1024947</v>
      </c>
      <c r="E36" s="34"/>
      <c r="F36" s="32"/>
    </row>
    <row r="37" spans="1:6" ht="25.5" customHeight="1">
      <c r="A37" s="64" t="s">
        <v>50</v>
      </c>
      <c r="B37" s="65"/>
      <c r="C37" s="65"/>
      <c r="D37" s="65"/>
      <c r="E37" s="36"/>
      <c r="F37" s="37"/>
    </row>
    <row r="38" spans="1:8" ht="18" customHeight="1">
      <c r="A38" s="38">
        <v>1</v>
      </c>
      <c r="B38" s="39" t="s">
        <v>51</v>
      </c>
      <c r="C38" s="40">
        <f>C39+C40</f>
        <v>28641010</v>
      </c>
      <c r="D38" s="40">
        <f>D39+D40</f>
        <v>3142235.035427</v>
      </c>
      <c r="E38" s="36"/>
      <c r="F38" s="37"/>
      <c r="H38" s="3"/>
    </row>
    <row r="39" spans="1:6" ht="28.5" customHeight="1">
      <c r="A39" s="38"/>
      <c r="B39" s="41" t="s">
        <v>53</v>
      </c>
      <c r="C39" s="42">
        <v>10602000</v>
      </c>
      <c r="D39" s="42">
        <v>0</v>
      </c>
      <c r="E39" s="36"/>
      <c r="F39" s="37"/>
    </row>
    <row r="40" spans="1:6" ht="38.25" customHeight="1">
      <c r="A40" s="43"/>
      <c r="B40" s="44" t="s">
        <v>54</v>
      </c>
      <c r="C40" s="45">
        <v>18039010</v>
      </c>
      <c r="D40" s="45">
        <v>3142235.035427</v>
      </c>
      <c r="E40" s="46"/>
      <c r="F40" s="47"/>
    </row>
    <row r="41" spans="1:6" ht="17.25">
      <c r="A41" s="38">
        <v>2</v>
      </c>
      <c r="B41" s="36" t="s">
        <v>45</v>
      </c>
      <c r="C41" s="48">
        <v>1038693</v>
      </c>
      <c r="D41" s="48">
        <v>771112</v>
      </c>
      <c r="E41" s="46"/>
      <c r="F41" s="47"/>
    </row>
    <row r="42" spans="1:7" ht="23.25" customHeight="1" hidden="1">
      <c r="A42" s="38"/>
      <c r="B42" s="49" t="s">
        <v>56</v>
      </c>
      <c r="C42" s="45">
        <v>989900</v>
      </c>
      <c r="D42" s="48">
        <v>0</v>
      </c>
      <c r="E42" s="46"/>
      <c r="F42" s="47"/>
      <c r="G42" s="5"/>
    </row>
    <row r="43" spans="1:6" ht="31.5" customHeight="1" hidden="1">
      <c r="A43" s="43"/>
      <c r="B43" s="44" t="s">
        <v>57</v>
      </c>
      <c r="C43" s="45">
        <v>48793</v>
      </c>
      <c r="D43" s="45">
        <v>771112</v>
      </c>
      <c r="E43" s="50"/>
      <c r="F43" s="51"/>
    </row>
    <row r="44" spans="1:6" ht="30" customHeight="1" thickBot="1">
      <c r="A44" s="66" t="s">
        <v>52</v>
      </c>
      <c r="B44" s="67"/>
      <c r="C44" s="67"/>
      <c r="D44" s="52">
        <f>D9+D38-D22-D41</f>
        <v>16406050.035427004</v>
      </c>
      <c r="E44" s="53"/>
      <c r="F44" s="54"/>
    </row>
    <row r="45" spans="1:6" ht="58.5" customHeight="1">
      <c r="A45" s="68"/>
      <c r="B45" s="68"/>
      <c r="C45" s="68"/>
      <c r="D45" s="68"/>
      <c r="E45" s="68"/>
      <c r="F45" s="68"/>
    </row>
    <row r="46" spans="1:6" ht="32.25" customHeight="1">
      <c r="A46" s="69"/>
      <c r="B46" s="69"/>
      <c r="C46" s="17"/>
      <c r="D46" s="17"/>
      <c r="E46" s="15"/>
      <c r="F46" s="15"/>
    </row>
    <row r="47" spans="1:4" ht="17.25">
      <c r="A47" s="6"/>
      <c r="B47" s="6"/>
      <c r="C47" s="17"/>
      <c r="D47" s="17"/>
    </row>
    <row r="50" ht="17.25">
      <c r="D50" s="18"/>
    </row>
  </sheetData>
  <sheetProtection/>
  <mergeCells count="14">
    <mergeCell ref="A8:D8"/>
    <mergeCell ref="A37:D37"/>
    <mergeCell ref="A44:C44"/>
    <mergeCell ref="A45:F45"/>
    <mergeCell ref="A46:B46"/>
    <mergeCell ref="A1:B1"/>
    <mergeCell ref="A2:B2"/>
    <mergeCell ref="A3:F3"/>
    <mergeCell ref="A4:F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fitToHeight="0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2023-12-14T10:52:59Z</cp:lastPrinted>
  <dcterms:created xsi:type="dcterms:W3CDTF">2018-03-22T02:58:04Z</dcterms:created>
  <dcterms:modified xsi:type="dcterms:W3CDTF">2024-01-26T07:52:18Z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