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0" sheetId="2" r:id="rId2"/>
  </sheets>
  <definedNames>
    <definedName name="_xlfn.IFERROR" hidden="1">#NAME?</definedName>
  </definedNames>
  <calcPr fullCalcOnLoad="1"/>
</workbook>
</file>

<file path=xl/sharedStrings.xml><?xml version="1.0" encoding="utf-8"?>
<sst xmlns="http://schemas.openxmlformats.org/spreadsheetml/2006/main" count="67" uniqueCount="58">
  <si>
    <t>Đơn vị: Triệu đồng</t>
  </si>
  <si>
    <t>STT</t>
  </si>
  <si>
    <t>NỘI DUNG</t>
  </si>
  <si>
    <t>DỰ TOÁN NĂM</t>
  </si>
  <si>
    <t>CÙNG KỲ NĂM TRƯỚC</t>
  </si>
  <si>
    <t>A</t>
  </si>
  <si>
    <t>B</t>
  </si>
  <si>
    <t>3=2/1</t>
  </si>
  <si>
    <t>I</t>
  </si>
  <si>
    <t>Thu nội địa</t>
  </si>
  <si>
    <t>Thu từ dầu thô</t>
  </si>
  <si>
    <t>Thu viện trợ</t>
  </si>
  <si>
    <t>II</t>
  </si>
  <si>
    <t>III</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</si>
  <si>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</si>
  <si>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</si>
  <si>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</si>
  <si>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</si>
  <si>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</si>
  <si>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</si>
  <si>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</si>
  <si>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</si>
  <si>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</si>
  <si>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</si>
  <si>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</si>
  <si>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</si>
  <si>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</si>
  <si>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</si>
  <si>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</si>
  <si>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</si>
  <si>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</si>
  <si>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</si>
  <si>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</si>
  <si>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</si>
  <si>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</si>
  <si>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</si>
  <si>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</si>
  <si>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</si>
  <si>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</si>
  <si>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Biểu số 60/CK-NSNN</t>
  </si>
  <si>
    <t>UBND THÀNH PHỐ HỒ CHÍ MINH</t>
  </si>
  <si>
    <t>CÙNG KỲ</t>
  </si>
  <si>
    <t>V</t>
  </si>
  <si>
    <t>Thu chuyển nguồn từ năm trước sang</t>
  </si>
  <si>
    <t>Thu bổ sung từ ngân sách cấp trên</t>
  </si>
  <si>
    <t>TỔNG THU NSNN TRÊN ĐỊA BÀN (không kể GTGC, các khoản chuyển giao giữa các cấp NS địa phương)</t>
  </si>
  <si>
    <t>THU NSĐP (không kể GTGC, các khoản chuyển giao giữa các cấp NS địa phương)</t>
  </si>
  <si>
    <t>Thu NSĐP theo phân cấp:</t>
  </si>
  <si>
    <t>- Từ các khoản thu phân chia</t>
  </si>
  <si>
    <t>- Các khoản thu NSĐP được hưởng 100%</t>
  </si>
  <si>
    <t>Thu bổ sung từ nguồn cải cách tiền lương đưa vào cân đối chi thường xuyên</t>
  </si>
  <si>
    <t>Các khoản huy động, đóng góp</t>
  </si>
  <si>
    <t>Thu từ quỹ đất công ích, thu hoa lợi công sản khác, thu từ bán tài sản nhà nước và thu khác</t>
  </si>
  <si>
    <t xml:space="preserve">ƯỚC THỰC HIỆN </t>
  </si>
  <si>
    <t>SO SÁNH ƯỚC THỰC HIỆN VỚI (%)</t>
  </si>
  <si>
    <t>Thuế XNK, thuế TTĐB hàng hóa nhập khẩu, thuế BVMT thu từ hàng hóa nhập khẩu</t>
  </si>
  <si>
    <t>TÌNH HÌNH THỰC HIỆN THU NGÂN SÁCH NHÀ NƯỚC 9 THÁNG ĐẦU NĂM 2023</t>
  </si>
  <si>
    <t>Thu kết dư</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</si>
</sst>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_);_(* \(#,##0.0\);_(* &quot;-&quot;??_);_(@_)"/>
    <numFmt numFmtId="167" formatCode="[$-409]d\ mmmm\,\ yyyy"/>
    <numFmt numFmtId="168" formatCode="[$-409]h:mm:ss\ AM/PM"/>
  </numFmts>
  <fonts count="52">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i/>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i/>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000000"/>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44" fillId="33"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3" fontId="45" fillId="0"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4" fontId="3" fillId="33" borderId="10" xfId="0" applyNumberFormat="1" applyFont="1" applyFill="1" applyBorder="1" applyAlignment="1">
      <alignment horizontal="right" vertical="center" wrapText="1"/>
    </xf>
    <xf numFmtId="3" fontId="45" fillId="33" borderId="0" xfId="0" applyNumberFormat="1" applyFont="1" applyFill="1" applyAlignment="1">
      <alignment vertical="center"/>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6" fillId="33" borderId="0" xfId="0" applyFont="1" applyFill="1" applyAlignment="1">
      <alignment vertical="center"/>
    </xf>
    <xf numFmtId="0" fontId="47" fillId="33" borderId="0" xfId="0" applyFont="1" applyFill="1" applyAlignment="1">
      <alignment vertical="center"/>
    </xf>
    <xf numFmtId="0" fontId="4" fillId="33" borderId="10" xfId="0" applyFont="1" applyFill="1" applyBorder="1" applyAlignment="1" quotePrefix="1">
      <alignment horizontal="justify" vertical="center" wrapText="1"/>
    </xf>
    <xf numFmtId="0" fontId="45" fillId="33" borderId="10" xfId="0" applyFont="1" applyFill="1" applyBorder="1" applyAlignment="1">
      <alignment vertical="center"/>
    </xf>
    <xf numFmtId="3" fontId="45" fillId="0" borderId="10" xfId="0" applyNumberFormat="1" applyFont="1" applyFill="1" applyBorder="1" applyAlignment="1">
      <alignment vertical="center"/>
    </xf>
    <xf numFmtId="3" fontId="45" fillId="0" borderId="11" xfId="0" applyNumberFormat="1" applyFont="1" applyFill="1" applyBorder="1" applyAlignment="1">
      <alignment vertical="center"/>
    </xf>
    <xf numFmtId="4" fontId="45" fillId="33" borderId="10" xfId="0" applyNumberFormat="1" applyFont="1" applyFill="1" applyBorder="1" applyAlignment="1">
      <alignment vertical="center"/>
    </xf>
    <xf numFmtId="0" fontId="45" fillId="33" borderId="10" xfId="0" applyFont="1" applyFill="1" applyBorder="1" applyAlignment="1">
      <alignment vertical="center" wrapText="1"/>
    </xf>
    <xf numFmtId="0" fontId="45" fillId="0" borderId="10" xfId="0" applyFont="1" applyFill="1" applyBorder="1" applyAlignment="1">
      <alignment vertical="center"/>
    </xf>
    <xf numFmtId="164" fontId="45" fillId="0" borderId="10" xfId="42" applyNumberFormat="1" applyFont="1" applyFill="1" applyBorder="1" applyAlignment="1">
      <alignment vertical="center"/>
    </xf>
    <xf numFmtId="0" fontId="2"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5" fillId="33" borderId="10" xfId="0" applyFont="1" applyFill="1" applyBorder="1" applyAlignment="1">
      <alignment horizontal="center" vertical="center"/>
    </xf>
    <xf numFmtId="3" fontId="45" fillId="0" borderId="10" xfId="0" applyNumberFormat="1" applyFont="1" applyFill="1" applyBorder="1" applyAlignment="1">
      <alignment horizontal="right" vertical="center" wrapText="1"/>
    </xf>
    <xf numFmtId="4" fontId="45" fillId="33" borderId="10" xfId="0" applyNumberFormat="1" applyFont="1" applyFill="1" applyBorder="1" applyAlignment="1">
      <alignment horizontal="right" vertical="center" wrapText="1"/>
    </xf>
    <xf numFmtId="3" fontId="46" fillId="0" borderId="10" xfId="0" applyNumberFormat="1" applyFont="1" applyFill="1" applyBorder="1" applyAlignment="1">
      <alignment horizontal="right" vertical="center" wrapText="1"/>
    </xf>
    <xf numFmtId="4" fontId="46" fillId="33" borderId="10" xfId="0" applyNumberFormat="1" applyFont="1" applyFill="1" applyBorder="1" applyAlignment="1">
      <alignment horizontal="right" vertical="center" wrapText="1"/>
    </xf>
    <xf numFmtId="3" fontId="45" fillId="0" borderId="10" xfId="0" applyNumberFormat="1" applyFont="1" applyFill="1" applyBorder="1" applyAlignment="1">
      <alignment vertical="center" wrapText="1"/>
    </xf>
    <xf numFmtId="3" fontId="47" fillId="0" borderId="10"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3" fontId="46" fillId="0" borderId="12" xfId="0" applyNumberFormat="1" applyFont="1" applyFill="1" applyBorder="1" applyAlignment="1">
      <alignment vertical="center" wrapText="1"/>
    </xf>
    <xf numFmtId="0" fontId="47" fillId="33" borderId="10" xfId="0" applyFont="1" applyFill="1" applyBorder="1" applyAlignment="1">
      <alignment vertical="center"/>
    </xf>
    <xf numFmtId="164" fontId="47" fillId="33" borderId="10" xfId="42" applyNumberFormat="1" applyFont="1" applyFill="1" applyBorder="1" applyAlignment="1">
      <alignment vertical="center"/>
    </xf>
    <xf numFmtId="0" fontId="49" fillId="33" borderId="0" xfId="0" applyFont="1" applyFill="1" applyAlignment="1">
      <alignment horizontal="left" vertical="center" wrapText="1"/>
    </xf>
    <xf numFmtId="0" fontId="49" fillId="33" borderId="0" xfId="0" applyFont="1" applyFill="1" applyAlignment="1">
      <alignment horizontal="right" vertical="center" wrapText="1"/>
    </xf>
    <xf numFmtId="0" fontId="50" fillId="33" borderId="0" xfId="0" applyFont="1" applyFill="1" applyAlignment="1">
      <alignment horizontal="center" vertical="center"/>
    </xf>
    <xf numFmtId="0" fontId="51"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4" fillId="0" borderId="10"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47"/>
  <sheetViews>
    <sheetView tabSelected="1" zoomScalePageLayoutView="0" workbookViewId="0" topLeftCell="A1">
      <selection activeCell="J46" sqref="J46"/>
    </sheetView>
  </sheetViews>
  <sheetFormatPr defaultColWidth="9.140625" defaultRowHeight="15"/>
  <cols>
    <col min="1" max="1" width="5.8515625" style="2" customWidth="1"/>
    <col min="2" max="2" width="45.140625" style="2" customWidth="1"/>
    <col min="3" max="5" width="14.7109375" style="3" customWidth="1"/>
    <col min="6" max="7" width="11.57421875" style="2" customWidth="1"/>
    <col min="8" max="16384" width="9.140625" style="2" customWidth="1"/>
  </cols>
  <sheetData>
    <row r="1" spans="1:7" s="1" customFormat="1" ht="15.75">
      <c r="A1" s="40" t="s">
        <v>40</v>
      </c>
      <c r="B1" s="40"/>
      <c r="C1" s="40"/>
      <c r="D1" s="40"/>
      <c r="E1" s="41" t="s">
        <v>39</v>
      </c>
      <c r="F1" s="41"/>
      <c r="G1" s="41"/>
    </row>
    <row r="2" spans="1:7" ht="24.75" customHeight="1">
      <c r="A2" s="42" t="s">
        <v>56</v>
      </c>
      <c r="B2" s="42"/>
      <c r="C2" s="42"/>
      <c r="D2" s="42"/>
      <c r="E2" s="42"/>
      <c r="F2" s="42"/>
      <c r="G2" s="42"/>
    </row>
    <row r="3" spans="5:7" ht="15">
      <c r="E3" s="4"/>
      <c r="F3" s="43" t="s">
        <v>0</v>
      </c>
      <c r="G3" s="43"/>
    </row>
    <row r="4" spans="1:7" ht="41.25" customHeight="1">
      <c r="A4" s="44" t="s">
        <v>1</v>
      </c>
      <c r="B4" s="44" t="s">
        <v>2</v>
      </c>
      <c r="C4" s="45" t="s">
        <v>41</v>
      </c>
      <c r="D4" s="45" t="s">
        <v>3</v>
      </c>
      <c r="E4" s="45" t="s">
        <v>53</v>
      </c>
      <c r="F4" s="44" t="s">
        <v>54</v>
      </c>
      <c r="G4" s="44"/>
    </row>
    <row r="5" spans="1:7" ht="42.75">
      <c r="A5" s="44"/>
      <c r="B5" s="44"/>
      <c r="C5" s="45"/>
      <c r="D5" s="45"/>
      <c r="E5" s="45"/>
      <c r="F5" s="27" t="s">
        <v>3</v>
      </c>
      <c r="G5" s="27" t="s">
        <v>4</v>
      </c>
    </row>
    <row r="6" spans="1:7" ht="15">
      <c r="A6" s="5" t="s">
        <v>5</v>
      </c>
      <c r="B6" s="5" t="s">
        <v>6</v>
      </c>
      <c r="C6" s="6"/>
      <c r="D6" s="6">
        <v>1</v>
      </c>
      <c r="E6" s="6">
        <v>2</v>
      </c>
      <c r="F6" s="5" t="s">
        <v>7</v>
      </c>
      <c r="G6" s="5">
        <v>4</v>
      </c>
    </row>
    <row r="7" spans="1:7" ht="42.75">
      <c r="A7" s="27" t="s">
        <v>5</v>
      </c>
      <c r="B7" s="7" t="s">
        <v>45</v>
      </c>
      <c r="C7" s="8">
        <v>348313730</v>
      </c>
      <c r="D7" s="8">
        <v>469681971</v>
      </c>
      <c r="E7" s="8">
        <v>326193951</v>
      </c>
      <c r="F7" s="36">
        <v>69.45</v>
      </c>
      <c r="G7" s="36">
        <v>93.65</v>
      </c>
    </row>
    <row r="8" spans="1:7" ht="15">
      <c r="A8" s="27" t="s">
        <v>8</v>
      </c>
      <c r="B8" s="10" t="s">
        <v>9</v>
      </c>
      <c r="C8" s="8">
        <v>220725586</v>
      </c>
      <c r="D8" s="8">
        <v>307575000</v>
      </c>
      <c r="E8" s="8">
        <v>214163304</v>
      </c>
      <c r="F8" s="36">
        <v>69.63</v>
      </c>
      <c r="G8" s="36">
        <v>97.03</v>
      </c>
    </row>
    <row r="9" spans="1:8" ht="15">
      <c r="A9" s="5">
        <v>1</v>
      </c>
      <c r="B9" s="11" t="s">
        <v>14</v>
      </c>
      <c r="C9" s="30">
        <v>23463148</v>
      </c>
      <c r="D9" s="30">
        <v>31108000</v>
      </c>
      <c r="E9" s="30">
        <v>21114257</v>
      </c>
      <c r="F9" s="31">
        <v>67.87</v>
      </c>
      <c r="G9" s="31">
        <v>89.99</v>
      </c>
      <c r="H9" s="13"/>
    </row>
    <row r="10" spans="1:7" ht="30">
      <c r="A10" s="5">
        <v>2</v>
      </c>
      <c r="B10" s="14" t="s">
        <v>15</v>
      </c>
      <c r="C10" s="30">
        <v>51754472</v>
      </c>
      <c r="D10" s="30">
        <v>75960000</v>
      </c>
      <c r="E10" s="30">
        <v>51871726</v>
      </c>
      <c r="F10" s="31">
        <v>68.29</v>
      </c>
      <c r="G10" s="31">
        <v>100.23</v>
      </c>
    </row>
    <row r="11" spans="1:7" ht="15">
      <c r="A11" s="5">
        <v>3</v>
      </c>
      <c r="B11" s="14" t="s">
        <v>16</v>
      </c>
      <c r="C11" s="30">
        <v>58321363</v>
      </c>
      <c r="D11" s="30">
        <v>87100000</v>
      </c>
      <c r="E11" s="30">
        <v>64342156</v>
      </c>
      <c r="F11" s="31">
        <v>73.87</v>
      </c>
      <c r="G11" s="31">
        <v>110.32</v>
      </c>
    </row>
    <row r="12" spans="1:7" ht="15">
      <c r="A12" s="5">
        <v>4</v>
      </c>
      <c r="B12" s="14" t="s">
        <v>17</v>
      </c>
      <c r="C12" s="30">
        <v>44524103</v>
      </c>
      <c r="D12" s="30">
        <v>57000000</v>
      </c>
      <c r="E12" s="30">
        <v>43383827</v>
      </c>
      <c r="F12" s="31">
        <v>76.11</v>
      </c>
      <c r="G12" s="31">
        <v>97.44</v>
      </c>
    </row>
    <row r="13" spans="1:7" ht="15">
      <c r="A13" s="5">
        <v>5</v>
      </c>
      <c r="B13" s="14" t="s">
        <v>18</v>
      </c>
      <c r="C13" s="30">
        <v>5910210</v>
      </c>
      <c r="D13" s="30">
        <v>10000000</v>
      </c>
      <c r="E13" s="30">
        <v>3975406</v>
      </c>
      <c r="F13" s="31">
        <v>39.75</v>
      </c>
      <c r="G13" s="31">
        <v>67.26</v>
      </c>
    </row>
    <row r="14" spans="1:7" ht="15">
      <c r="A14" s="5">
        <v>6</v>
      </c>
      <c r="B14" s="14" t="s">
        <v>19</v>
      </c>
      <c r="C14" s="30">
        <v>6243072</v>
      </c>
      <c r="D14" s="30">
        <v>6700000</v>
      </c>
      <c r="E14" s="30">
        <v>4362053</v>
      </c>
      <c r="F14" s="31">
        <v>65.11</v>
      </c>
      <c r="G14" s="31">
        <v>69.87</v>
      </c>
    </row>
    <row r="15" spans="1:7" ht="15">
      <c r="A15" s="5">
        <v>7</v>
      </c>
      <c r="B15" s="14" t="s">
        <v>20</v>
      </c>
      <c r="C15" s="30">
        <v>5009988</v>
      </c>
      <c r="D15" s="30">
        <v>7000000</v>
      </c>
      <c r="E15" s="30">
        <v>5727769</v>
      </c>
      <c r="F15" s="31">
        <v>81.83</v>
      </c>
      <c r="G15" s="31">
        <v>114.33</v>
      </c>
    </row>
    <row r="16" spans="1:7" ht="15">
      <c r="A16" s="5">
        <v>8</v>
      </c>
      <c r="B16" s="14" t="s">
        <v>21</v>
      </c>
      <c r="C16" s="30">
        <f>SUM(C17,C18,C19,C20,C21)</f>
        <v>15295383</v>
      </c>
      <c r="D16" s="30">
        <f>SUM(D17,D18,D19,D20,D21)</f>
        <v>18495000</v>
      </c>
      <c r="E16" s="30">
        <f>SUM(E17:E21)</f>
        <v>6596334</v>
      </c>
      <c r="F16" s="31">
        <v>35.67</v>
      </c>
      <c r="G16" s="31">
        <v>73.13</v>
      </c>
    </row>
    <row r="17" spans="1:7" s="17" customFormat="1" ht="15">
      <c r="A17" s="15" t="s">
        <v>22</v>
      </c>
      <c r="B17" s="16" t="s">
        <v>23</v>
      </c>
      <c r="C17" s="32">
        <v>189</v>
      </c>
      <c r="D17" s="32"/>
      <c r="E17" s="32">
        <v>370</v>
      </c>
      <c r="F17" s="33" t="str">
        <f>_xlfn.IFERROR(E17/D17*100," ")</f>
        <v> </v>
      </c>
      <c r="G17" s="33">
        <v>195.77</v>
      </c>
    </row>
    <row r="18" spans="1:7" s="17" customFormat="1" ht="15">
      <c r="A18" s="15" t="s">
        <v>22</v>
      </c>
      <c r="B18" s="16" t="s">
        <v>24</v>
      </c>
      <c r="C18" s="32">
        <v>285197</v>
      </c>
      <c r="D18" s="32">
        <v>350000</v>
      </c>
      <c r="E18" s="32">
        <v>274354</v>
      </c>
      <c r="F18" s="33">
        <v>78.39</v>
      </c>
      <c r="G18" s="33">
        <v>96.2</v>
      </c>
    </row>
    <row r="19" spans="1:7" s="17" customFormat="1" ht="15">
      <c r="A19" s="15" t="s">
        <v>22</v>
      </c>
      <c r="B19" s="16" t="s">
        <v>25</v>
      </c>
      <c r="C19" s="46">
        <v>10520300</v>
      </c>
      <c r="D19" s="32">
        <v>12845000</v>
      </c>
      <c r="E19" s="32">
        <v>3822595</v>
      </c>
      <c r="F19" s="33">
        <v>29.76</v>
      </c>
      <c r="G19" s="33">
        <v>36.34</v>
      </c>
    </row>
    <row r="20" spans="1:7" s="17" customFormat="1" ht="15">
      <c r="A20" s="15" t="s">
        <v>22</v>
      </c>
      <c r="B20" s="16" t="s">
        <v>26</v>
      </c>
      <c r="C20" s="32">
        <v>4412058</v>
      </c>
      <c r="D20" s="32">
        <v>5000000</v>
      </c>
      <c r="E20" s="32">
        <v>2449744</v>
      </c>
      <c r="F20" s="33">
        <v>48.99</v>
      </c>
      <c r="G20" s="33">
        <v>55.52</v>
      </c>
    </row>
    <row r="21" spans="1:7" s="17" customFormat="1" ht="30">
      <c r="A21" s="15" t="s">
        <v>22</v>
      </c>
      <c r="B21" s="16" t="s">
        <v>27</v>
      </c>
      <c r="C21" s="32">
        <v>77639</v>
      </c>
      <c r="D21" s="32">
        <v>300000</v>
      </c>
      <c r="E21" s="32">
        <v>49271</v>
      </c>
      <c r="F21" s="33">
        <v>16.42</v>
      </c>
      <c r="G21" s="33">
        <v>63.46</v>
      </c>
    </row>
    <row r="22" spans="1:7" ht="15">
      <c r="A22" s="5">
        <v>9</v>
      </c>
      <c r="B22" s="14" t="s">
        <v>28</v>
      </c>
      <c r="C22" s="30">
        <v>19149</v>
      </c>
      <c r="D22" s="30">
        <v>32000</v>
      </c>
      <c r="E22" s="30">
        <v>15595</v>
      </c>
      <c r="F22" s="31">
        <v>48.73</v>
      </c>
      <c r="G22" s="31">
        <v>81.44</v>
      </c>
    </row>
    <row r="23" spans="1:7" ht="45">
      <c r="A23" s="5">
        <v>10</v>
      </c>
      <c r="B23" s="14" t="s">
        <v>29</v>
      </c>
      <c r="C23" s="30">
        <v>2629479</v>
      </c>
      <c r="D23" s="30">
        <v>7150000</v>
      </c>
      <c r="E23" s="30">
        <v>4816755</v>
      </c>
      <c r="F23" s="31">
        <v>67.37</v>
      </c>
      <c r="G23" s="31">
        <v>183.18</v>
      </c>
    </row>
    <row r="24" spans="1:7" ht="15">
      <c r="A24" s="5">
        <v>11</v>
      </c>
      <c r="B24" s="14" t="s">
        <v>30</v>
      </c>
      <c r="C24" s="30">
        <v>3314671</v>
      </c>
      <c r="D24" s="30">
        <v>4000000</v>
      </c>
      <c r="E24" s="30">
        <v>3585645</v>
      </c>
      <c r="F24" s="31">
        <v>89.64</v>
      </c>
      <c r="G24" s="31">
        <v>108.17</v>
      </c>
    </row>
    <row r="25" spans="1:7" ht="30">
      <c r="A25" s="5">
        <v>12</v>
      </c>
      <c r="B25" s="14" t="s">
        <v>52</v>
      </c>
      <c r="C25" s="30">
        <v>4240548</v>
      </c>
      <c r="D25" s="30">
        <v>3030000</v>
      </c>
      <c r="E25" s="34">
        <v>4371781</v>
      </c>
      <c r="F25" s="31">
        <v>144.28</v>
      </c>
      <c r="G25" s="31">
        <v>103.09</v>
      </c>
    </row>
    <row r="26" spans="1:7" s="18" customFormat="1" ht="14.25">
      <c r="A26" s="27" t="s">
        <v>12</v>
      </c>
      <c r="B26" s="7" t="s">
        <v>10</v>
      </c>
      <c r="C26" s="35">
        <v>22205991</v>
      </c>
      <c r="D26" s="35">
        <v>16000000</v>
      </c>
      <c r="E26" s="35">
        <v>18518207</v>
      </c>
      <c r="F26" s="36">
        <v>115.74</v>
      </c>
      <c r="G26" s="36">
        <v>83.39</v>
      </c>
    </row>
    <row r="27" spans="1:7" s="18" customFormat="1" ht="14.25">
      <c r="A27" s="27" t="s">
        <v>13</v>
      </c>
      <c r="B27" s="7" t="s">
        <v>31</v>
      </c>
      <c r="C27" s="35">
        <v>105371940</v>
      </c>
      <c r="D27" s="35">
        <v>145800000</v>
      </c>
      <c r="E27" s="35">
        <v>93508300</v>
      </c>
      <c r="F27" s="36">
        <v>64.13</v>
      </c>
      <c r="G27" s="36">
        <v>88.74</v>
      </c>
    </row>
    <row r="28" spans="1:7" ht="15">
      <c r="A28" s="5">
        <v>1</v>
      </c>
      <c r="B28" s="14" t="s">
        <v>32</v>
      </c>
      <c r="C28" s="30">
        <v>70830403</v>
      </c>
      <c r="D28" s="30">
        <v>94600000</v>
      </c>
      <c r="E28" s="30">
        <v>61817359.68004014</v>
      </c>
      <c r="F28" s="31">
        <v>65.35</v>
      </c>
      <c r="G28" s="31">
        <v>87.28</v>
      </c>
    </row>
    <row r="29" spans="1:7" ht="35.25" customHeight="1">
      <c r="A29" s="5">
        <v>2</v>
      </c>
      <c r="B29" s="14" t="s">
        <v>55</v>
      </c>
      <c r="C29" s="30">
        <v>33976256</v>
      </c>
      <c r="D29" s="30">
        <v>51190000</v>
      </c>
      <c r="E29" s="30">
        <v>31319090.006157562</v>
      </c>
      <c r="F29" s="31">
        <v>61.18</v>
      </c>
      <c r="G29" s="31">
        <v>92.18</v>
      </c>
    </row>
    <row r="30" spans="1:7" ht="15" hidden="1">
      <c r="A30" s="5"/>
      <c r="B30" s="14" t="s">
        <v>33</v>
      </c>
      <c r="C30" s="30"/>
      <c r="D30" s="30"/>
      <c r="E30" s="30">
        <v>0</v>
      </c>
      <c r="F30" s="31" t="str">
        <f>_xlfn.IFERROR(E30/D30*100," ")</f>
        <v> </v>
      </c>
      <c r="G30" s="31" t="str">
        <f>_xlfn.IFERROR(E30/C30*100," ")</f>
        <v> </v>
      </c>
    </row>
    <row r="31" spans="1:7" ht="15" hidden="1">
      <c r="A31" s="5"/>
      <c r="B31" s="14" t="s">
        <v>34</v>
      </c>
      <c r="C31" s="30"/>
      <c r="D31" s="30"/>
      <c r="E31" s="30">
        <v>0</v>
      </c>
      <c r="F31" s="31" t="str">
        <f>_xlfn.IFERROR(E31/D31*100," ")</f>
        <v> </v>
      </c>
      <c r="G31" s="31" t="str">
        <f>_xlfn.IFERROR(E31/C31*100," ")</f>
        <v> </v>
      </c>
    </row>
    <row r="32" spans="1:7" ht="30" hidden="1">
      <c r="A32" s="5"/>
      <c r="B32" s="14" t="s">
        <v>35</v>
      </c>
      <c r="C32" s="30"/>
      <c r="D32" s="30"/>
      <c r="E32" s="30">
        <v>0</v>
      </c>
      <c r="F32" s="31" t="str">
        <f>_xlfn.IFERROR(E32/D32*100," ")</f>
        <v> </v>
      </c>
      <c r="G32" s="31" t="str">
        <f>_xlfn.IFERROR(E32/C32*100," ")</f>
        <v> </v>
      </c>
    </row>
    <row r="33" spans="1:7" ht="22.5" customHeight="1" hidden="1">
      <c r="A33" s="5"/>
      <c r="B33" s="14" t="s">
        <v>36</v>
      </c>
      <c r="C33" s="30"/>
      <c r="D33" s="30"/>
      <c r="E33" s="30">
        <v>0</v>
      </c>
      <c r="F33" s="31" t="str">
        <f>_xlfn.IFERROR(E33/D33*100," ")</f>
        <v> </v>
      </c>
      <c r="G33" s="31" t="str">
        <f>_xlfn.IFERROR(E33/C33*100," ")</f>
        <v> </v>
      </c>
    </row>
    <row r="34" spans="1:7" ht="15">
      <c r="A34" s="5">
        <v>3</v>
      </c>
      <c r="B34" s="14" t="s">
        <v>37</v>
      </c>
      <c r="C34" s="30">
        <v>565281</v>
      </c>
      <c r="D34" s="30">
        <v>10000</v>
      </c>
      <c r="E34" s="30">
        <v>371850.3138022901</v>
      </c>
      <c r="F34" s="31">
        <f>_xlfn.IFERROR(E34/D34*100," ")</f>
        <v>3718.503138022901</v>
      </c>
      <c r="G34" s="31">
        <f>_xlfn.IFERROR(E34/C34*100," ")</f>
        <v>65.78149872404877</v>
      </c>
    </row>
    <row r="35" spans="1:7" s="18" customFormat="1" ht="14.25">
      <c r="A35" s="27" t="s">
        <v>38</v>
      </c>
      <c r="B35" s="7" t="s">
        <v>11</v>
      </c>
      <c r="C35" s="38"/>
      <c r="D35" s="39">
        <v>306971</v>
      </c>
      <c r="E35" s="38">
        <v>166</v>
      </c>
      <c r="F35" s="36">
        <v>0.05</v>
      </c>
      <c r="G35" s="38"/>
    </row>
    <row r="36" spans="1:7" s="18" customFormat="1" ht="15">
      <c r="A36" s="27" t="s">
        <v>42</v>
      </c>
      <c r="B36" s="7" t="s">
        <v>51</v>
      </c>
      <c r="C36" s="8">
        <v>10213</v>
      </c>
      <c r="D36" s="8"/>
      <c r="E36" s="8">
        <v>3974</v>
      </c>
      <c r="F36" s="12"/>
      <c r="G36" s="9">
        <v>38.91</v>
      </c>
    </row>
    <row r="37" spans="1:7" s="18" customFormat="1" ht="28.5">
      <c r="A37" s="27" t="s">
        <v>6</v>
      </c>
      <c r="B37" s="7" t="s">
        <v>46</v>
      </c>
      <c r="C37" s="8">
        <v>83899786</v>
      </c>
      <c r="D37" s="8">
        <v>117026618</v>
      </c>
      <c r="E37" s="8">
        <v>82182560</v>
      </c>
      <c r="F37" s="9">
        <v>70.23</v>
      </c>
      <c r="G37" s="9">
        <v>97.95</v>
      </c>
    </row>
    <row r="38" spans="1:7" ht="15">
      <c r="A38" s="5">
        <v>1</v>
      </c>
      <c r="B38" s="14" t="s">
        <v>47</v>
      </c>
      <c r="C38" s="30">
        <f>C39+C40</f>
        <v>67605519</v>
      </c>
      <c r="D38" s="30">
        <f>D39+D40</f>
        <v>90297298</v>
      </c>
      <c r="E38" s="30">
        <f>E39+E40</f>
        <v>60161857.257205985</v>
      </c>
      <c r="F38" s="31">
        <f aca="true" t="shared" si="0" ref="F38:F47">_xlfn.IFERROR(E38/D38*100," ")</f>
        <v>66.62642026919342</v>
      </c>
      <c r="G38" s="31">
        <f aca="true" t="shared" si="1" ref="G38:G47">_xlfn.IFERROR(E38/C38*100," ")</f>
        <v>88.9895649750222</v>
      </c>
    </row>
    <row r="39" spans="1:7" s="17" customFormat="1" ht="15">
      <c r="A39" s="15"/>
      <c r="B39" s="19" t="s">
        <v>48</v>
      </c>
      <c r="C39" s="32">
        <v>35776124</v>
      </c>
      <c r="D39" s="32">
        <v>51156798</v>
      </c>
      <c r="E39" s="32">
        <v>36604354.17901518</v>
      </c>
      <c r="F39" s="33">
        <f t="shared" si="0"/>
        <v>71.55325510993707</v>
      </c>
      <c r="G39" s="33">
        <f t="shared" si="1"/>
        <v>102.31503608108912</v>
      </c>
    </row>
    <row r="40" spans="1:7" s="17" customFormat="1" ht="15">
      <c r="A40" s="15"/>
      <c r="B40" s="19" t="s">
        <v>49</v>
      </c>
      <c r="C40" s="32">
        <v>31829395</v>
      </c>
      <c r="D40" s="32">
        <v>39140500</v>
      </c>
      <c r="E40" s="37">
        <v>23557503.078190804</v>
      </c>
      <c r="F40" s="33">
        <f t="shared" si="0"/>
        <v>60.18702642580141</v>
      </c>
      <c r="G40" s="33">
        <f t="shared" si="1"/>
        <v>74.01178400717576</v>
      </c>
    </row>
    <row r="41" spans="1:7" ht="15.75">
      <c r="A41" s="28">
        <v>2</v>
      </c>
      <c r="B41" s="20" t="s">
        <v>43</v>
      </c>
      <c r="C41" s="21">
        <v>10924808</v>
      </c>
      <c r="D41" s="21">
        <v>10816014</v>
      </c>
      <c r="E41" s="22">
        <v>7502431</v>
      </c>
      <c r="F41" s="23">
        <f t="shared" si="0"/>
        <v>69.36410215445358</v>
      </c>
      <c r="G41" s="23">
        <f t="shared" si="1"/>
        <v>68.67334419057983</v>
      </c>
    </row>
    <row r="42" spans="1:7" ht="15">
      <c r="A42" s="29">
        <v>3</v>
      </c>
      <c r="B42" s="20" t="s">
        <v>11</v>
      </c>
      <c r="C42" s="21"/>
      <c r="D42" s="21">
        <v>306971</v>
      </c>
      <c r="E42" s="21">
        <v>166</v>
      </c>
      <c r="F42" s="23">
        <f t="shared" si="0"/>
        <v>0.0540767694668226</v>
      </c>
      <c r="G42" s="23" t="str">
        <f t="shared" si="1"/>
        <v> </v>
      </c>
    </row>
    <row r="43" spans="1:7" ht="15">
      <c r="A43" s="29">
        <v>4</v>
      </c>
      <c r="B43" s="20" t="s">
        <v>57</v>
      </c>
      <c r="C43" s="26">
        <v>1234</v>
      </c>
      <c r="D43" s="21"/>
      <c r="E43" s="21"/>
      <c r="F43" s="23"/>
      <c r="G43" s="23"/>
    </row>
    <row r="44" spans="1:7" ht="15">
      <c r="A44" s="29">
        <v>5</v>
      </c>
      <c r="B44" s="20" t="s">
        <v>44</v>
      </c>
      <c r="C44" s="21">
        <v>5358012</v>
      </c>
      <c r="D44" s="21">
        <v>15606335</v>
      </c>
      <c r="E44" s="21">
        <v>14514132</v>
      </c>
      <c r="F44" s="23">
        <v>93</v>
      </c>
      <c r="G44" s="23">
        <v>270.89</v>
      </c>
    </row>
    <row r="45" spans="1:7" ht="30">
      <c r="A45" s="29">
        <v>6</v>
      </c>
      <c r="B45" s="24" t="s">
        <v>50</v>
      </c>
      <c r="C45" s="25"/>
      <c r="D45" s="21"/>
      <c r="E45" s="25"/>
      <c r="F45" s="23"/>
      <c r="G45" s="23" t="str">
        <f>_xlfn.IFERROR(E45/C45*100," ")</f>
        <v> </v>
      </c>
    </row>
    <row r="46" spans="1:7" ht="15">
      <c r="A46" s="29">
        <v>7</v>
      </c>
      <c r="B46" s="25" t="s">
        <v>51</v>
      </c>
      <c r="C46" s="26">
        <v>10213</v>
      </c>
      <c r="D46" s="26"/>
      <c r="E46" s="26">
        <v>3974</v>
      </c>
      <c r="F46" s="23" t="str">
        <f>_xlfn.IFERROR(E46/D46*100," ")</f>
        <v> </v>
      </c>
      <c r="G46" s="23">
        <v>38.91</v>
      </c>
    </row>
    <row r="47" spans="3:5" ht="15">
      <c r="C47" s="2"/>
      <c r="D47" s="2"/>
      <c r="E47" s="2"/>
    </row>
  </sheetData>
  <sheetProtection/>
  <mergeCells count="10">
    <mergeCell ref="A1:D1"/>
    <mergeCell ref="E1:G1"/>
    <mergeCell ref="A2:G2"/>
    <mergeCell ref="F3:G3"/>
    <mergeCell ref="A4:A5"/>
    <mergeCell ref="B4:B5"/>
    <mergeCell ref="C4:C5"/>
    <mergeCell ref="D4:D5"/>
    <mergeCell ref="E4:E5"/>
    <mergeCell ref="F4:G4"/>
  </mergeCells>
  <printOptions/>
  <pageMargins left="0.7" right="0.37" top="0.75" bottom="0.75" header="0.3" footer="0.3"/>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2023-10-09T04:05:28Z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