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715" firstSheet="1" activeTab="1"/>
  </bookViews>
  <sheets>
    <sheet name="Kangatang" sheetId="1" state="veryHidden" r:id="rId1"/>
    <sheet name="59" sheetId="2" r:id="rId2"/>
  </sheets>
  <externalReferences>
    <externalReference r:id="rId5"/>
    <externalReference r:id="rId6"/>
  </externalReferences>
  <definedNames>
    <definedName name="_xlfn.IFERROR" hidden="1">#NAME?</definedName>
    <definedName name="_xlnm.Print_Titles" localSheetId="1">'59'!$5:$6</definedName>
  </definedNames>
  <calcPr fullCalcOnLoad="1"/>
</workbook>
</file>

<file path=xl/sharedStrings.xml><?xml version="1.0" encoding="utf-8"?>
<sst xmlns="http://schemas.openxmlformats.org/spreadsheetml/2006/main" count="42" uniqueCount="40">
  <si>
    <t>Biểu số 59/CK-NSNN</t>
  </si>
  <si>
    <t>Đơn vị: Triệu đồng</t>
  </si>
  <si>
    <t>STT</t>
  </si>
  <si>
    <t>NỘI DUNG</t>
  </si>
  <si>
    <t xml:space="preserve">DỰ TOÁN NĂM </t>
  </si>
  <si>
    <t>DỰ TOÁN NĂM</t>
  </si>
  <si>
    <t>CÙNG KỲ NĂM TRƯỚC</t>
  </si>
  <si>
    <t>A</t>
  </si>
  <si>
    <t>B</t>
  </si>
  <si>
    <t>3=2/1</t>
  </si>
  <si>
    <t>Thu viện trợ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</si>
  <si>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</si>
  <si>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</si>
  <si>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</si>
  <si>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</si>
  <si>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</si>
  <si>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</si>
  <si>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</si>
  <si>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III</t>
  </si>
  <si>
    <t>C</t>
  </si>
  <si>
    <t>BỘI CHI NSĐP/ BỘI THU NSĐP</t>
  </si>
  <si>
    <t>D</t>
  </si>
  <si>
    <t>CHI TRẢ NỢ GỐC</t>
  </si>
  <si>
    <t>UBND THÀNH PHỐ HỒ CHÍ MINH</t>
  </si>
  <si>
    <t>CÙNG KỲ</t>
  </si>
  <si>
    <t>SO SÁNH THỰC HIỆN VỚI (%)</t>
  </si>
  <si>
    <t>Các khoản thu NSĐP hưởng 100%</t>
  </si>
  <si>
    <t>Các khoản thu phân chia theo tỷ lệ %</t>
  </si>
  <si>
    <t>Thu từ quỹ dự trữ tài chính</t>
  </si>
  <si>
    <t>Thu kết dư năm trước</t>
  </si>
  <si>
    <t>Thu chuyển nguồn từ năm trước sang</t>
  </si>
  <si>
    <t>Thu bổ sung từ ngân sách cấp trên</t>
  </si>
  <si>
    <t>TỔNG CHI NSĐP (không kể GTGC, các khoản chuyển giao giữa các cấp NS)</t>
  </si>
  <si>
    <t>TỔNG THU NSĐP (không kể GTGC, các khoản chuyển giao giữa các cấp NS)</t>
  </si>
  <si>
    <t>Thu bổ sung từ nguồn cải cách tiền lương đưa vào cân đối chi thường xuyên</t>
  </si>
  <si>
    <t>Các khoản huy động, đóng góp</t>
  </si>
  <si>
    <t>Chi tạo nguồn điều chỉnh tiền lương</t>
  </si>
  <si>
    <t>Chi Chương trình mục tiêu</t>
  </si>
  <si>
    <t>CÂN ĐỐI NGÂN SÁCH ĐỊA PHƯƠNG 9 THÁNG ĐẦU NĂM 2022</t>
  </si>
  <si>
    <t xml:space="preserve">ƯỚC THỰC HIỆN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</si>
</sst>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MS\Desktop\1.%20Phu_luc_cong_khai_thu-_chi_6th_2022-%20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MS\Desktop\1.%20Phu_luc_cong_khai_thu-_chi_9th_2022-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59"/>
      <sheetName val="60"/>
      <sheetName val="6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59"/>
      <sheetName val="60"/>
      <sheetName val="61"/>
    </sheetNames>
    <sheetDataSet>
      <sheetData sheetId="3">
        <row r="10">
          <cell r="D10">
            <v>96729202.362</v>
          </cell>
        </row>
        <row r="11">
          <cell r="C11">
            <v>11409389</v>
          </cell>
          <cell r="D11">
            <v>43546501</v>
          </cell>
          <cell r="E11">
            <v>11509188</v>
          </cell>
        </row>
        <row r="15">
          <cell r="C15">
            <v>31485209</v>
          </cell>
          <cell r="D15">
            <v>48663293.362</v>
          </cell>
          <cell r="E15">
            <v>31143692</v>
          </cell>
        </row>
        <row r="27">
          <cell r="C27">
            <v>486891</v>
          </cell>
          <cell r="D27">
            <v>1108008</v>
          </cell>
          <cell r="E27">
            <v>134432</v>
          </cell>
        </row>
        <row r="28">
          <cell r="D28">
            <v>11400</v>
          </cell>
          <cell r="E28">
            <v>11400</v>
          </cell>
        </row>
        <row r="29">
          <cell r="D29">
            <v>3400000</v>
          </cell>
        </row>
        <row r="30">
          <cell r="D30">
            <v>0</v>
          </cell>
        </row>
        <row r="31">
          <cell r="C31">
            <v>1902380</v>
          </cell>
          <cell r="D31">
            <v>2940292</v>
          </cell>
          <cell r="E31">
            <v>1431301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8"/>
  <sheetViews>
    <sheetView tabSelected="1" zoomScalePageLayoutView="0" workbookViewId="0" topLeftCell="A10">
      <selection activeCell="G28" sqref="G28"/>
    </sheetView>
  </sheetViews>
  <sheetFormatPr defaultColWidth="9.140625" defaultRowHeight="15"/>
  <cols>
    <col min="1" max="1" width="5.7109375" style="4" customWidth="1"/>
    <col min="2" max="2" width="33.28125" style="4" customWidth="1"/>
    <col min="3" max="5" width="17.7109375" style="4" customWidth="1"/>
    <col min="6" max="7" width="16.140625" style="4" customWidth="1"/>
    <col min="8" max="8" width="10.140625" style="4" bestFit="1" customWidth="1"/>
    <col min="9" max="16384" width="9.140625" style="4" customWidth="1"/>
  </cols>
  <sheetData>
    <row r="1" spans="1:7" s="2" customFormat="1" ht="51" customHeight="1">
      <c r="A1" s="21" t="s">
        <v>23</v>
      </c>
      <c r="B1" s="21"/>
      <c r="C1" s="21"/>
      <c r="D1" s="21"/>
      <c r="E1" s="20" t="s">
        <v>0</v>
      </c>
      <c r="F1" s="20"/>
      <c r="G1" s="20"/>
    </row>
    <row r="3" spans="1:7" ht="18.75">
      <c r="A3" s="23" t="s">
        <v>38</v>
      </c>
      <c r="B3" s="23"/>
      <c r="C3" s="23"/>
      <c r="D3" s="23"/>
      <c r="E3" s="23"/>
      <c r="F3" s="23"/>
      <c r="G3" s="23"/>
    </row>
    <row r="4" ht="15">
      <c r="G4" s="3" t="s">
        <v>1</v>
      </c>
    </row>
    <row r="5" spans="1:7" ht="53.25" customHeight="1">
      <c r="A5" s="22" t="s">
        <v>2</v>
      </c>
      <c r="B5" s="22" t="s">
        <v>3</v>
      </c>
      <c r="C5" s="22" t="s">
        <v>24</v>
      </c>
      <c r="D5" s="22" t="s">
        <v>4</v>
      </c>
      <c r="E5" s="22" t="s">
        <v>39</v>
      </c>
      <c r="F5" s="22" t="s">
        <v>25</v>
      </c>
      <c r="G5" s="22"/>
    </row>
    <row r="6" spans="1:7" ht="28.5">
      <c r="A6" s="22"/>
      <c r="B6" s="22"/>
      <c r="C6" s="22"/>
      <c r="D6" s="22"/>
      <c r="E6" s="22"/>
      <c r="F6" s="7" t="s">
        <v>5</v>
      </c>
      <c r="G6" s="7" t="s">
        <v>6</v>
      </c>
    </row>
    <row r="7" spans="1:7" ht="15">
      <c r="A7" s="8" t="s">
        <v>7</v>
      </c>
      <c r="B7" s="8" t="s">
        <v>8</v>
      </c>
      <c r="C7" s="8"/>
      <c r="D7" s="8">
        <v>1</v>
      </c>
      <c r="E7" s="8">
        <v>2</v>
      </c>
      <c r="F7" s="8" t="s">
        <v>9</v>
      </c>
      <c r="G7" s="8">
        <v>4</v>
      </c>
    </row>
    <row r="8" spans="1:8" s="1" customFormat="1" ht="42.75">
      <c r="A8" s="10" t="s">
        <v>7</v>
      </c>
      <c r="B8" s="11" t="s">
        <v>33</v>
      </c>
      <c r="C8" s="15">
        <f>C9+C10+C11+C12+C13+C14+C15+C16+C17</f>
        <v>63303745</v>
      </c>
      <c r="D8" s="15">
        <f>D9+D10+D11+D12+D13+D14+D15+D16+D17</f>
        <v>89739694</v>
      </c>
      <c r="E8" s="15">
        <f>E9+E10+E11+E12+E13+E14+E15+E16+E17</f>
        <v>84455209.85379194</v>
      </c>
      <c r="F8" s="16">
        <f>_xlfn.IFERROR(E8/D8*100," ")</f>
        <v>94.1113191825592</v>
      </c>
      <c r="G8" s="16">
        <f aca="true" t="shared" si="0" ref="G8:G17">_xlfn.IFERROR(E8/C8*100," ")</f>
        <v>133.41265963615888</v>
      </c>
      <c r="H8" s="5"/>
    </row>
    <row r="9" spans="1:8" ht="22.5" customHeight="1">
      <c r="A9" s="8">
        <v>1</v>
      </c>
      <c r="B9" s="9" t="s">
        <v>26</v>
      </c>
      <c r="C9" s="17">
        <v>19027528</v>
      </c>
      <c r="D9" s="17">
        <v>42585343.99999999</v>
      </c>
      <c r="E9" s="17">
        <v>32333513.387344465</v>
      </c>
      <c r="F9" s="18">
        <f aca="true" t="shared" si="1" ref="F9:F17">_xlfn.IFERROR(E9/D9*100," ")</f>
        <v>75.9263876965382</v>
      </c>
      <c r="G9" s="18">
        <f t="shared" si="0"/>
        <v>169.93018424329458</v>
      </c>
      <c r="H9" s="6"/>
    </row>
    <row r="10" spans="1:8" ht="22.5" customHeight="1">
      <c r="A10" s="8">
        <v>2</v>
      </c>
      <c r="B10" s="9" t="s">
        <v>27</v>
      </c>
      <c r="C10" s="17">
        <v>25458843</v>
      </c>
      <c r="D10" s="17">
        <v>41535907.00000001</v>
      </c>
      <c r="E10" s="17">
        <v>35947062.46644747</v>
      </c>
      <c r="F10" s="18">
        <f t="shared" si="1"/>
        <v>86.54454678562206</v>
      </c>
      <c r="G10" s="18">
        <f t="shared" si="0"/>
        <v>141.19676399452823</v>
      </c>
      <c r="H10" s="6"/>
    </row>
    <row r="11" spans="1:7" ht="22.5" customHeight="1">
      <c r="A11" s="8">
        <v>3</v>
      </c>
      <c r="B11" s="9" t="s">
        <v>28</v>
      </c>
      <c r="C11" s="17"/>
      <c r="D11" s="17"/>
      <c r="E11" s="17"/>
      <c r="F11" s="18" t="str">
        <f t="shared" si="1"/>
        <v> </v>
      </c>
      <c r="G11" s="16" t="str">
        <f t="shared" si="0"/>
        <v> </v>
      </c>
    </row>
    <row r="12" spans="1:7" ht="22.5" customHeight="1">
      <c r="A12" s="8">
        <v>4</v>
      </c>
      <c r="B12" s="9" t="s">
        <v>29</v>
      </c>
      <c r="C12" s="17"/>
      <c r="D12" s="17"/>
      <c r="E12" s="17"/>
      <c r="F12" s="18" t="str">
        <f t="shared" si="1"/>
        <v> </v>
      </c>
      <c r="G12" s="16" t="str">
        <f t="shared" si="0"/>
        <v> </v>
      </c>
    </row>
    <row r="13" spans="1:7" s="1" customFormat="1" ht="22.5" customHeight="1">
      <c r="A13" s="8">
        <v>5</v>
      </c>
      <c r="B13" s="13" t="s">
        <v>30</v>
      </c>
      <c r="C13" s="17">
        <v>18048023</v>
      </c>
      <c r="D13" s="17">
        <v>2708860</v>
      </c>
      <c r="E13" s="17">
        <v>10941366</v>
      </c>
      <c r="F13" s="18">
        <f t="shared" si="1"/>
        <v>403.91035343280936</v>
      </c>
      <c r="G13" s="18">
        <f t="shared" si="0"/>
        <v>60.62362619994445</v>
      </c>
    </row>
    <row r="14" spans="1:7" s="1" customFormat="1" ht="22.5" customHeight="1">
      <c r="A14" s="8">
        <v>6</v>
      </c>
      <c r="B14" s="13" t="s">
        <v>10</v>
      </c>
      <c r="C14" s="17"/>
      <c r="D14" s="17"/>
      <c r="E14" s="17"/>
      <c r="F14" s="18" t="str">
        <f t="shared" si="1"/>
        <v> </v>
      </c>
      <c r="G14" s="18" t="str">
        <f t="shared" si="0"/>
        <v> </v>
      </c>
    </row>
    <row r="15" spans="1:7" s="1" customFormat="1" ht="22.5" customHeight="1">
      <c r="A15" s="8">
        <v>7</v>
      </c>
      <c r="B15" s="13" t="s">
        <v>31</v>
      </c>
      <c r="C15" s="17">
        <v>749190</v>
      </c>
      <c r="D15" s="17">
        <v>2909583</v>
      </c>
      <c r="E15" s="17">
        <v>5223075</v>
      </c>
      <c r="F15" s="18">
        <f t="shared" si="1"/>
        <v>179.51283740659744</v>
      </c>
      <c r="G15" s="18">
        <f t="shared" si="0"/>
        <v>697.1629359708485</v>
      </c>
    </row>
    <row r="16" spans="1:7" s="1" customFormat="1" ht="45">
      <c r="A16" s="8">
        <v>8</v>
      </c>
      <c r="B16" s="13" t="s">
        <v>34</v>
      </c>
      <c r="C16" s="17"/>
      <c r="D16" s="17"/>
      <c r="E16" s="17"/>
      <c r="F16" s="16" t="str">
        <f t="shared" si="1"/>
        <v> </v>
      </c>
      <c r="G16" s="18" t="str">
        <f t="shared" si="0"/>
        <v> </v>
      </c>
    </row>
    <row r="17" spans="1:7" s="1" customFormat="1" ht="22.5" customHeight="1">
      <c r="A17" s="8">
        <v>9</v>
      </c>
      <c r="B17" s="14" t="s">
        <v>35</v>
      </c>
      <c r="C17" s="17">
        <v>20161</v>
      </c>
      <c r="D17" s="17">
        <v>0</v>
      </c>
      <c r="E17" s="17">
        <v>10193</v>
      </c>
      <c r="F17" s="16" t="str">
        <f t="shared" si="1"/>
        <v> </v>
      </c>
      <c r="G17" s="18">
        <f t="shared" si="0"/>
        <v>50.5580080353157</v>
      </c>
    </row>
    <row r="18" spans="1:8" s="1" customFormat="1" ht="42.75">
      <c r="A18" s="10" t="s">
        <v>8</v>
      </c>
      <c r="B18" s="11" t="s">
        <v>32</v>
      </c>
      <c r="C18" s="15">
        <f>C19+C26</f>
        <v>45283869</v>
      </c>
      <c r="D18" s="15">
        <f>D19+D26</f>
        <v>99669494.362</v>
      </c>
      <c r="E18" s="15">
        <f>E19+E26</f>
        <v>44230013</v>
      </c>
      <c r="F18" s="16">
        <f>_xlfn.IFERROR(E18/D18*100," ")</f>
        <v>44.37668043078097</v>
      </c>
      <c r="G18" s="16">
        <f>_xlfn.IFERROR(E18/C18*100," ")</f>
        <v>97.67277835734399</v>
      </c>
      <c r="H18" s="5"/>
    </row>
    <row r="19" spans="1:7" s="1" customFormat="1" ht="22.5" customHeight="1">
      <c r="A19" s="10" t="s">
        <v>11</v>
      </c>
      <c r="B19" s="11" t="s">
        <v>12</v>
      </c>
      <c r="C19" s="15">
        <f>C20+C21+C22+C23+C24+C25</f>
        <v>43381489</v>
      </c>
      <c r="D19" s="15">
        <f>'[2]61'!D10</f>
        <v>96729202.362</v>
      </c>
      <c r="E19" s="15">
        <f>E20+E21+E22+E23+E24+E25</f>
        <v>42798712</v>
      </c>
      <c r="F19" s="16">
        <f>_xlfn.IFERROR(E19/D19*100," ")</f>
        <v>44.24590604999493</v>
      </c>
      <c r="G19" s="16">
        <f>_xlfn.IFERROR(E19/C19*100," ")</f>
        <v>98.65662287433241</v>
      </c>
    </row>
    <row r="20" spans="1:7" s="1" customFormat="1" ht="22.5" customHeight="1">
      <c r="A20" s="12">
        <v>1</v>
      </c>
      <c r="B20" s="13" t="s">
        <v>13</v>
      </c>
      <c r="C20" s="17">
        <f>'[2]61'!C11</f>
        <v>11409389</v>
      </c>
      <c r="D20" s="17">
        <f>'[2]61'!D11</f>
        <v>43546501</v>
      </c>
      <c r="E20" s="17">
        <f>'[2]61'!E11</f>
        <v>11509188</v>
      </c>
      <c r="F20" s="18">
        <f>_xlfn.IFERROR(E20/D20*100," ")</f>
        <v>26.429650455727778</v>
      </c>
      <c r="G20" s="18">
        <f>_xlfn.IFERROR(E20/C20*100," ")</f>
        <v>100.87470941695476</v>
      </c>
    </row>
    <row r="21" spans="1:7" s="1" customFormat="1" ht="22.5" customHeight="1">
      <c r="A21" s="12">
        <v>2</v>
      </c>
      <c r="B21" s="13" t="s">
        <v>14</v>
      </c>
      <c r="C21" s="17">
        <f>'[2]61'!C15</f>
        <v>31485209</v>
      </c>
      <c r="D21" s="17">
        <f>'[2]61'!D15</f>
        <v>48663293.362</v>
      </c>
      <c r="E21" s="17">
        <f>'[2]61'!E15</f>
        <v>31143692</v>
      </c>
      <c r="F21" s="18">
        <f>_xlfn.IFERROR(E21/D21*100," ")</f>
        <v>63.99832368172468</v>
      </c>
      <c r="G21" s="18">
        <f>_xlfn.IFERROR(E21/C21*100," ")</f>
        <v>98.9153097252745</v>
      </c>
    </row>
    <row r="22" spans="1:7" s="1" customFormat="1" ht="30">
      <c r="A22" s="12">
        <v>3</v>
      </c>
      <c r="B22" s="13" t="s">
        <v>15</v>
      </c>
      <c r="C22" s="17">
        <f>'[2]61'!C27</f>
        <v>486891</v>
      </c>
      <c r="D22" s="17">
        <f>'[2]61'!D27</f>
        <v>1108008</v>
      </c>
      <c r="E22" s="17">
        <f>'[2]61'!E27</f>
        <v>134432</v>
      </c>
      <c r="F22" s="18">
        <f>_xlfn.IFERROR(E22/D22*100," ")</f>
        <v>12.132764384372676</v>
      </c>
      <c r="G22" s="18">
        <f>_xlfn.IFERROR(E22/C22*100," ")</f>
        <v>27.610286491226987</v>
      </c>
    </row>
    <row r="23" spans="1:7" s="1" customFormat="1" ht="22.5" customHeight="1">
      <c r="A23" s="12">
        <v>4</v>
      </c>
      <c r="B23" s="13" t="s">
        <v>16</v>
      </c>
      <c r="C23" s="17">
        <f>'[2]61'!C28</f>
        <v>0</v>
      </c>
      <c r="D23" s="19">
        <f>'[2]61'!D28</f>
        <v>11400</v>
      </c>
      <c r="E23" s="17">
        <f>'[2]61'!E28</f>
        <v>11400</v>
      </c>
      <c r="F23" s="18" t="str">
        <f>_xlfn.IFERROR(#REF!/E23*100," ")</f>
        <v> </v>
      </c>
      <c r="G23" s="18" t="str">
        <f>_xlfn.IFERROR(#REF!/C23*100," ")</f>
        <v> </v>
      </c>
    </row>
    <row r="24" spans="1:7" s="1" customFormat="1" ht="22.5" customHeight="1">
      <c r="A24" s="12">
        <v>5</v>
      </c>
      <c r="B24" s="13" t="s">
        <v>17</v>
      </c>
      <c r="C24" s="17">
        <f>'[2]61'!C29</f>
        <v>0</v>
      </c>
      <c r="D24" s="19">
        <f>'[2]61'!D29</f>
        <v>3400000</v>
      </c>
      <c r="E24" s="17">
        <f>'[2]61'!E29</f>
        <v>0</v>
      </c>
      <c r="F24" s="18" t="str">
        <f>_xlfn.IFERROR(#REF!/E24*100," ")</f>
        <v> </v>
      </c>
      <c r="G24" s="18" t="str">
        <f>_xlfn.IFERROR(#REF!/C24*100," ")</f>
        <v> </v>
      </c>
    </row>
    <row r="25" spans="1:7" s="1" customFormat="1" ht="22.5" customHeight="1">
      <c r="A25" s="12">
        <v>6</v>
      </c>
      <c r="B25" s="13" t="s">
        <v>36</v>
      </c>
      <c r="C25" s="17">
        <f>'[2]61'!C30</f>
        <v>0</v>
      </c>
      <c r="D25" s="19">
        <f>'[2]61'!D30</f>
        <v>0</v>
      </c>
      <c r="E25" s="17">
        <f>'[2]61'!E30</f>
        <v>0</v>
      </c>
      <c r="F25" s="18" t="str">
        <f>_xlfn.IFERROR(#REF!/E25*100," ")</f>
        <v> </v>
      </c>
      <c r="G25" s="18"/>
    </row>
    <row r="26" spans="1:7" s="1" customFormat="1" ht="15">
      <c r="A26" s="10" t="s">
        <v>18</v>
      </c>
      <c r="B26" s="11" t="s">
        <v>37</v>
      </c>
      <c r="C26" s="15">
        <f>'[2]61'!C31</f>
        <v>1902380</v>
      </c>
      <c r="D26" s="15">
        <f>'[2]61'!D31</f>
        <v>2940292</v>
      </c>
      <c r="E26" s="15">
        <f>'[2]61'!E31</f>
        <v>1431301</v>
      </c>
      <c r="F26" s="16">
        <f>_xlfn.IFERROR(E26/D26*100," ")</f>
        <v>48.67887271060153</v>
      </c>
      <c r="G26" s="16">
        <f>_xlfn.IFERROR(E26/C26*100," ")</f>
        <v>75.23738685225875</v>
      </c>
    </row>
    <row r="27" spans="1:7" s="1" customFormat="1" ht="22.5" customHeight="1">
      <c r="A27" s="10" t="s">
        <v>19</v>
      </c>
      <c r="B27" s="11" t="s">
        <v>20</v>
      </c>
      <c r="C27" s="15"/>
      <c r="D27" s="15"/>
      <c r="E27" s="15"/>
      <c r="F27" s="16" t="str">
        <f>_xlfn.IFERROR(E27/D27*100," ")</f>
        <v> </v>
      </c>
      <c r="G27" s="16" t="str">
        <f>_xlfn.IFERROR(E27/C27*100," ")</f>
        <v> </v>
      </c>
    </row>
    <row r="28" spans="1:7" s="1" customFormat="1" ht="22.5" customHeight="1">
      <c r="A28" s="10" t="s">
        <v>21</v>
      </c>
      <c r="B28" s="11" t="s">
        <v>22</v>
      </c>
      <c r="C28" s="15">
        <v>857427</v>
      </c>
      <c r="D28" s="15">
        <v>1038693</v>
      </c>
      <c r="E28" s="15">
        <v>576190</v>
      </c>
      <c r="F28" s="16">
        <f>_xlfn.IFERROR(E28/D28*100," ")</f>
        <v>55.47259873706668</v>
      </c>
      <c r="G28" s="16">
        <f>_xlfn.IFERROR(E28/C28*100," ")</f>
        <v>67.19988990316376</v>
      </c>
    </row>
  </sheetData>
  <sheetProtection/>
  <mergeCells count="9">
    <mergeCell ref="E1:G1"/>
    <mergeCell ref="A1:D1"/>
    <mergeCell ref="C5:C6"/>
    <mergeCell ref="A5:A6"/>
    <mergeCell ref="B5:B6"/>
    <mergeCell ref="D5:D6"/>
    <mergeCell ref="E5:E6"/>
    <mergeCell ref="F5:G5"/>
    <mergeCell ref="A3:G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Cena</dc:creator>
  <cp:keywords/>
  <dc:description/>
  <cp:lastModifiedBy>Windows User</cp:lastModifiedBy>
  <cp:lastPrinted>2022-01-11T03:21:02Z</cp:lastPrinted>
  <dcterms:created xsi:type="dcterms:W3CDTF">2017-07-06T01:19:15Z</dcterms:created>
  <dcterms:modified xsi:type="dcterms:W3CDTF">2022-10-17T08:05:01Z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