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61" sheetId="1" r:id="rId1"/>
  </sheets>
  <definedNames>
    <definedName name="_xlfn.IFERROR" hidden="1">#NAME?</definedName>
  </definedNames>
  <calcPr fullCalcOnLoad="1"/>
</workbook>
</file>

<file path=xl/sharedStrings.xml><?xml version="1.0" encoding="utf-8"?>
<sst xmlns="http://schemas.openxmlformats.org/spreadsheetml/2006/main" count="50" uniqueCount="45">
  <si>
    <t>Đơn vị: Triệu đồng</t>
  </si>
  <si>
    <t>STT</t>
  </si>
  <si>
    <t>NỘI DUNG</t>
  </si>
  <si>
    <t>CÙNG KỲ</t>
  </si>
  <si>
    <t>DỰ TOÁN NĂM</t>
  </si>
  <si>
    <t xml:space="preserve">ƯỚC THỰC HIỆN </t>
  </si>
  <si>
    <t>SO SÁNH THỰC HIỆN VỚI (%)</t>
  </si>
  <si>
    <t>A</t>
  </si>
  <si>
    <t>B</t>
  </si>
  <si>
    <t>3=2/1</t>
  </si>
  <si>
    <t>CHI CÂN ĐỐI NSĐP</t>
  </si>
  <si>
    <t>I</t>
  </si>
  <si>
    <t>Chi đầu tư phát triển</t>
  </si>
  <si>
    <t>Chi đầu tư cho các dự án</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</si>
  <si>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</si>
  <si>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</si>
  <si>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</si>
  <si>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</si>
  <si>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</si>
  <si>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</si>
  <si>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</si>
  <si>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</si>
  <si>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</si>
  <si>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</si>
  <si>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</si>
  <si>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</si>
  <si>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</si>
  <si>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</si>
  <si>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</si>
  <si>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</si>
  <si>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</si>
  <si>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</si>
  <si>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</si>
  <si>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</si>
  <si>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</si>
  <si>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</si>
  <si>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UBND THÀNH PHỐ HỒ CHÍ MINH</t>
  </si>
  <si>
    <t>Biểu số 61/CK-NSNN</t>
  </si>
  <si>
    <t>VI</t>
  </si>
  <si>
    <t>Chi hoạt động của cơ quan quản lý nhà nước, đảng, đoàn thể</t>
  </si>
  <si>
    <t>Chi tạo nguồn thực hiện cải cách tiền lương</t>
  </si>
  <si>
    <t>NĂM TRƯỚC</t>
  </si>
  <si>
    <t>TỔNG CHI NSĐP (không kể GTGC, các khoản chuyển giao giữa các cấp NS)</t>
  </si>
  <si>
    <t>Chi đầu tư và hỗ trợ vốn cho doanh nghiệp cung cấp sản phẩm, dịch vụ công ích do Nhà nước đặt hàng, các tổ chức kinh tế, các tổ chức tài chính của địa phương theo quy định của pháp luật</t>
  </si>
  <si>
    <r>
      <t xml:space="preserve">PHỤ LỤC 4: ƯỚC THỰC HIỆN CHI NGÂN SÁCH ĐỊA PHƯƠNG 
3 THÁNG  ĐẦU NĂM 2021
</t>
    </r>
    <r>
      <rPr>
        <i/>
        <sz val="12"/>
        <color indexed="8"/>
        <rFont val="Times New Roman"/>
        <family val="1"/>
      </rPr>
      <t>(Đính kèm Công văn số        /UBND-KT ngày     tháng 4 năm 2021 
của Ủy ban nhân dân Thành phố)</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</si>
</sst>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s>
  <fonts count="47">
    <font>
      <sz val="11"/>
      <color theme="1"/>
      <name val="Calibri"/>
      <family val="2"/>
    </font>
    <font>
      <sz val="11"/>
      <color indexed="8"/>
      <name val="Arial"/>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name val="Times New Roman"/>
      <family val="1"/>
    </font>
    <font>
      <b/>
      <sz val="12"/>
      <name val="Times New Roman"/>
      <family val="1"/>
    </font>
    <font>
      <sz val="11"/>
      <name val="Times New Roman"/>
      <family val="1"/>
    </font>
    <font>
      <i/>
      <sz val="12"/>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43" fillId="0" borderId="0" xfId="0" applyFont="1" applyAlignment="1">
      <alignment horizontal="right" vertical="center"/>
    </xf>
    <xf numFmtId="0" fontId="44"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vertical="center" wrapText="1"/>
    </xf>
    <xf numFmtId="3" fontId="45" fillId="0" borderId="10" xfId="0" applyNumberFormat="1" applyFont="1" applyBorder="1" applyAlignment="1">
      <alignment horizontal="right" vertical="center" wrapText="1"/>
    </xf>
    <xf numFmtId="4" fontId="45" fillId="0" borderId="10" xfId="0" applyNumberFormat="1" applyFont="1" applyBorder="1" applyAlignment="1">
      <alignment horizontal="right" vertical="center" wrapText="1"/>
    </xf>
    <xf numFmtId="3" fontId="45" fillId="0" borderId="10" xfId="0" applyNumberFormat="1" applyFont="1" applyFill="1" applyBorder="1" applyAlignment="1">
      <alignment horizontal="right" vertical="center" wrapText="1"/>
    </xf>
    <xf numFmtId="0" fontId="44" fillId="0" borderId="10" xfId="0" applyFont="1" applyBorder="1" applyAlignment="1">
      <alignment vertical="center" wrapText="1"/>
    </xf>
    <xf numFmtId="3" fontId="44" fillId="0" borderId="10" xfId="0" applyNumberFormat="1" applyFont="1" applyFill="1" applyBorder="1" applyAlignment="1">
      <alignment horizontal="right" vertical="center" wrapText="1"/>
    </xf>
    <xf numFmtId="4" fontId="44" fillId="0" borderId="10" xfId="0" applyNumberFormat="1" applyFont="1" applyBorder="1" applyAlignment="1">
      <alignment horizontal="right" vertical="center" wrapText="1"/>
    </xf>
    <xf numFmtId="3" fontId="44" fillId="0" borderId="10" xfId="0" applyNumberFormat="1" applyFont="1" applyBorder="1" applyAlignment="1">
      <alignment horizontal="right" vertical="center" wrapText="1"/>
    </xf>
    <xf numFmtId="164" fontId="45" fillId="0" borderId="10" xfId="41" applyNumberFormat="1" applyFont="1" applyBorder="1" applyAlignment="1">
      <alignment horizontal="right" vertical="center" wrapText="1"/>
    </xf>
    <xf numFmtId="164" fontId="45" fillId="0" borderId="10" xfId="41" applyNumberFormat="1" applyFont="1" applyFill="1" applyBorder="1" applyAlignment="1">
      <alignment horizontal="right" vertical="center" wrapText="1"/>
    </xf>
    <xf numFmtId="0" fontId="45" fillId="0" borderId="10"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46" fillId="0" borderId="0" xfId="0" applyFont="1" applyAlignment="1">
      <alignment horizontal="center" vertical="center" wrapText="1"/>
    </xf>
    <xf numFmtId="0" fontId="43" fillId="0" borderId="11" xfId="0" applyFon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1">
      <selection activeCell="A3" sqref="A3:G3"/>
    </sheetView>
  </sheetViews>
  <sheetFormatPr defaultColWidth="9.140625" defaultRowHeight="15"/>
  <cols>
    <col min="1" max="1" width="4.421875" style="0" bestFit="1" customWidth="1"/>
    <col min="2" max="2" width="29.140625" style="0" customWidth="1"/>
    <col min="3" max="3" width="12.421875" style="0" hidden="1" customWidth="1"/>
    <col min="4" max="4" width="11.7109375" style="0" customWidth="1"/>
    <col min="5" max="5" width="13.28125" style="0" customWidth="1"/>
    <col min="6" max="6" width="12.140625" style="0" customWidth="1"/>
    <col min="7" max="7" width="11.421875" style="0" customWidth="1"/>
  </cols>
  <sheetData>
    <row r="1" spans="1:7" s="3" customFormat="1" ht="15.75">
      <c r="A1" s="18" t="s">
        <v>36</v>
      </c>
      <c r="B1" s="18"/>
      <c r="C1" s="18"/>
      <c r="D1" s="18"/>
      <c r="E1" s="19" t="s">
        <v>37</v>
      </c>
      <c r="F1" s="19"/>
      <c r="G1" s="19"/>
    </row>
    <row r="2" s="4" customFormat="1" ht="15"/>
    <row r="3" spans="1:7" ht="69.75" customHeight="1">
      <c r="A3" s="20" t="s">
        <v>44</v>
      </c>
      <c r="B3" s="20"/>
      <c r="C3" s="20"/>
      <c r="D3" s="20"/>
      <c r="E3" s="20"/>
      <c r="F3" s="20"/>
      <c r="G3" s="20"/>
    </row>
    <row r="4" spans="1:7" ht="15">
      <c r="A4" s="1"/>
      <c r="B4" s="2"/>
      <c r="C4" s="2"/>
      <c r="D4" s="2"/>
      <c r="E4" s="21" t="s">
        <v>0</v>
      </c>
      <c r="F4" s="21"/>
      <c r="G4" s="21"/>
    </row>
    <row r="5" spans="1:7" ht="14.25">
      <c r="A5" s="17" t="s">
        <v>1</v>
      </c>
      <c r="B5" s="17" t="s">
        <v>2</v>
      </c>
      <c r="C5" s="17" t="s">
        <v>3</v>
      </c>
      <c r="D5" s="17" t="s">
        <v>4</v>
      </c>
      <c r="E5" s="17" t="s">
        <v>5</v>
      </c>
      <c r="F5" s="17" t="s">
        <v>6</v>
      </c>
      <c r="G5" s="17"/>
    </row>
    <row r="6" spans="1:7" ht="14.25">
      <c r="A6" s="17"/>
      <c r="B6" s="17"/>
      <c r="C6" s="17"/>
      <c r="D6" s="17"/>
      <c r="E6" s="17"/>
      <c r="F6" s="17" t="s">
        <v>4</v>
      </c>
      <c r="G6" s="5" t="s">
        <v>3</v>
      </c>
    </row>
    <row r="7" spans="1:7" ht="28.5">
      <c r="A7" s="17"/>
      <c r="B7" s="17"/>
      <c r="C7" s="17"/>
      <c r="D7" s="17"/>
      <c r="E7" s="17"/>
      <c r="F7" s="17"/>
      <c r="G7" s="5" t="s">
        <v>41</v>
      </c>
    </row>
    <row r="8" spans="1:7" ht="15">
      <c r="A8" s="6" t="s">
        <v>7</v>
      </c>
      <c r="B8" s="6" t="s">
        <v>8</v>
      </c>
      <c r="C8" s="6"/>
      <c r="D8" s="6">
        <v>1</v>
      </c>
      <c r="E8" s="6">
        <v>2</v>
      </c>
      <c r="F8" s="6" t="s">
        <v>9</v>
      </c>
      <c r="G8" s="6">
        <v>4</v>
      </c>
    </row>
    <row r="9" spans="1:7" ht="42.75">
      <c r="A9" s="5"/>
      <c r="B9" s="7" t="s">
        <v>42</v>
      </c>
      <c r="C9" s="8">
        <f>C10+C31</f>
        <v>13147785</v>
      </c>
      <c r="D9" s="8">
        <f>D10+D31</f>
        <v>97002164</v>
      </c>
      <c r="E9" s="8">
        <f>E10+E31</f>
        <v>13697646</v>
      </c>
      <c r="F9" s="9">
        <f>_xlfn.IFERROR(E9/D9*100," ")</f>
        <v>14.120969507443155</v>
      </c>
      <c r="G9" s="9">
        <f>_xlfn.IFERROR(E9/C9*100," ")</f>
        <v>104.18215691844672</v>
      </c>
    </row>
    <row r="10" spans="1:7" ht="14.25">
      <c r="A10" s="5" t="s">
        <v>7</v>
      </c>
      <c r="B10" s="7" t="s">
        <v>10</v>
      </c>
      <c r="C10" s="8">
        <f>C11+C15+C27+C28+C29</f>
        <v>11393086</v>
      </c>
      <c r="D10" s="10">
        <f>D11+D15+D27+D28+D29+D30-502997</f>
        <v>92720489</v>
      </c>
      <c r="E10" s="8">
        <f>E11+E15+E27+E28+E29</f>
        <v>12054741</v>
      </c>
      <c r="F10" s="9">
        <f>_xlfn.IFERROR(E10/D10*100," ")</f>
        <v>13.001162019324553</v>
      </c>
      <c r="G10" s="9">
        <f>_xlfn.IFERROR(E10/C10*100," ")</f>
        <v>105.80751343402481</v>
      </c>
    </row>
    <row r="11" spans="1:7" ht="14.25">
      <c r="A11" s="5" t="s">
        <v>11</v>
      </c>
      <c r="B11" s="7" t="s">
        <v>12</v>
      </c>
      <c r="C11" s="8">
        <v>3310223</v>
      </c>
      <c r="D11" s="8">
        <v>38289156</v>
      </c>
      <c r="E11" s="8">
        <v>3585744</v>
      </c>
      <c r="F11" s="9">
        <f>_xlfn.IFERROR(E11/D11*100," ")</f>
        <v>9.364907390489359</v>
      </c>
      <c r="G11" s="9">
        <f>_xlfn.IFERROR(E11/C11*100," ")</f>
        <v>108.32333652445772</v>
      </c>
    </row>
    <row r="12" spans="1:7" ht="15">
      <c r="A12" s="6">
        <v>1</v>
      </c>
      <c r="B12" s="11" t="s">
        <v>13</v>
      </c>
      <c r="C12" s="12">
        <f>C11-C13-C14</f>
        <v>2517837</v>
      </c>
      <c r="D12" s="12"/>
      <c r="E12" s="12">
        <f>E11-E13-E14</f>
        <v>3572666</v>
      </c>
      <c r="F12" s="13" t="str">
        <f aca="true" t="shared" si="0" ref="F12:F33">_xlfn.IFERROR(E12/D12*100," ")</f>
        <v> </v>
      </c>
      <c r="G12" s="13">
        <f>_xlfn.IFERROR(E12/C12*100," ")</f>
        <v>141.89425288451955</v>
      </c>
    </row>
    <row r="13" spans="1:7" ht="90">
      <c r="A13" s="6">
        <v>2</v>
      </c>
      <c r="B13" s="11" t="s">
        <v>43</v>
      </c>
      <c r="C13" s="12">
        <v>778965</v>
      </c>
      <c r="D13" s="12"/>
      <c r="E13" s="12">
        <v>9500</v>
      </c>
      <c r="F13" s="13" t="str">
        <f t="shared" si="0"/>
        <v> </v>
      </c>
      <c r="G13" s="13">
        <f aca="true" t="shared" si="1" ref="G13:G34">_xlfn.IFERROR(E13/C13*100," ")</f>
        <v>1.2195669895309802</v>
      </c>
    </row>
    <row r="14" spans="1:7" ht="15">
      <c r="A14" s="6">
        <v>3</v>
      </c>
      <c r="B14" s="11" t="s">
        <v>14</v>
      </c>
      <c r="C14" s="12">
        <v>13421</v>
      </c>
      <c r="D14" s="12"/>
      <c r="E14" s="12">
        <v>3578</v>
      </c>
      <c r="F14" s="9" t="str">
        <f t="shared" si="0"/>
        <v> </v>
      </c>
      <c r="G14" s="13">
        <f>_xlfn.IFERROR(E14/C14*100," ")</f>
        <v>26.659712391028982</v>
      </c>
    </row>
    <row r="15" spans="1:7" ht="14.25">
      <c r="A15" s="5" t="s">
        <v>26</v>
      </c>
      <c r="B15" s="7" t="s">
        <v>15</v>
      </c>
      <c r="C15" s="8">
        <v>7977799</v>
      </c>
      <c r="D15" s="8">
        <v>47925000</v>
      </c>
      <c r="E15" s="8">
        <v>8365037</v>
      </c>
      <c r="F15" s="9">
        <f>_xlfn.IFERROR(E15/D15*100," ")</f>
        <v>17.454432968179447</v>
      </c>
      <c r="G15" s="9">
        <f>_xlfn.IFERROR(E15/C15*100," ")</f>
        <v>104.85394530496444</v>
      </c>
    </row>
    <row r="16" spans="1:7" ht="15">
      <c r="A16" s="6"/>
      <c r="B16" s="11" t="s">
        <v>16</v>
      </c>
      <c r="C16" s="14"/>
      <c r="D16" s="14"/>
      <c r="E16" s="14"/>
      <c r="F16" s="13" t="str">
        <f t="shared" si="0"/>
        <v> </v>
      </c>
      <c r="G16" s="13" t="str">
        <f t="shared" si="1"/>
        <v> </v>
      </c>
    </row>
    <row r="17" spans="1:7" ht="15">
      <c r="A17" s="6">
        <v>1</v>
      </c>
      <c r="B17" s="11" t="s">
        <v>17</v>
      </c>
      <c r="C17" s="14">
        <v>2412850</v>
      </c>
      <c r="D17" s="14">
        <v>17171547</v>
      </c>
      <c r="E17" s="14">
        <v>2349435</v>
      </c>
      <c r="F17" s="13">
        <f t="shared" si="0"/>
        <v>13.682139413530999</v>
      </c>
      <c r="G17" s="13">
        <f t="shared" si="1"/>
        <v>97.37178025985868</v>
      </c>
    </row>
    <row r="18" spans="1:7" ht="15">
      <c r="A18" s="6">
        <v>2</v>
      </c>
      <c r="B18" s="11" t="s">
        <v>18</v>
      </c>
      <c r="C18" s="14">
        <v>399981</v>
      </c>
      <c r="D18" s="14">
        <v>1026679</v>
      </c>
      <c r="E18" s="14">
        <v>400783</v>
      </c>
      <c r="F18" s="13">
        <f t="shared" si="0"/>
        <v>39.03683624579835</v>
      </c>
      <c r="G18" s="13">
        <f t="shared" si="1"/>
        <v>100.2005095242024</v>
      </c>
    </row>
    <row r="19" spans="1:7" ht="15">
      <c r="A19" s="6">
        <v>3</v>
      </c>
      <c r="B19" s="11" t="s">
        <v>19</v>
      </c>
      <c r="C19" s="14">
        <v>339522</v>
      </c>
      <c r="D19" s="14">
        <v>3094210</v>
      </c>
      <c r="E19" s="14">
        <v>337591</v>
      </c>
      <c r="F19" s="13">
        <f t="shared" si="0"/>
        <v>10.910410088520171</v>
      </c>
      <c r="G19" s="13">
        <f t="shared" si="1"/>
        <v>99.43125924093285</v>
      </c>
    </row>
    <row r="20" spans="1:7" ht="15">
      <c r="A20" s="6">
        <v>4</v>
      </c>
      <c r="B20" s="11" t="s">
        <v>20</v>
      </c>
      <c r="C20" s="14">
        <v>83869</v>
      </c>
      <c r="D20" s="14">
        <v>589344</v>
      </c>
      <c r="E20" s="14">
        <v>67452</v>
      </c>
      <c r="F20" s="13">
        <f t="shared" si="0"/>
        <v>11.44526795895097</v>
      </c>
      <c r="G20" s="13">
        <f t="shared" si="1"/>
        <v>80.42542536574896</v>
      </c>
    </row>
    <row r="21" spans="1:7" ht="15">
      <c r="A21" s="6">
        <v>5</v>
      </c>
      <c r="B21" s="11" t="s">
        <v>21</v>
      </c>
      <c r="C21" s="14">
        <v>11143</v>
      </c>
      <c r="D21" s="14">
        <v>76155</v>
      </c>
      <c r="E21" s="14">
        <v>11110</v>
      </c>
      <c r="F21" s="13">
        <f t="shared" si="0"/>
        <v>14.588667848466944</v>
      </c>
      <c r="G21" s="13">
        <f t="shared" si="1"/>
        <v>99.70384995064165</v>
      </c>
    </row>
    <row r="22" spans="1:7" ht="15">
      <c r="A22" s="6">
        <v>6</v>
      </c>
      <c r="B22" s="11" t="s">
        <v>22</v>
      </c>
      <c r="C22" s="14">
        <v>48369</v>
      </c>
      <c r="D22" s="14">
        <v>639671</v>
      </c>
      <c r="E22" s="14">
        <v>53071</v>
      </c>
      <c r="F22" s="13">
        <f t="shared" si="0"/>
        <v>8.296608725422914</v>
      </c>
      <c r="G22" s="13">
        <f t="shared" si="1"/>
        <v>109.72110235894891</v>
      </c>
    </row>
    <row r="23" spans="1:7" ht="15">
      <c r="A23" s="6">
        <v>7</v>
      </c>
      <c r="B23" s="11" t="s">
        <v>23</v>
      </c>
      <c r="C23" s="14">
        <v>731366</v>
      </c>
      <c r="D23" s="14">
        <v>4091372</v>
      </c>
      <c r="E23" s="14">
        <v>846015</v>
      </c>
      <c r="F23" s="13">
        <f t="shared" si="0"/>
        <v>20.67802683305258</v>
      </c>
      <c r="G23" s="13">
        <f t="shared" si="1"/>
        <v>115.67600900233262</v>
      </c>
    </row>
    <row r="24" spans="1:7" ht="15">
      <c r="A24" s="6">
        <v>8</v>
      </c>
      <c r="B24" s="11" t="s">
        <v>24</v>
      </c>
      <c r="C24" s="14">
        <v>768782</v>
      </c>
      <c r="D24" s="14">
        <v>7943265</v>
      </c>
      <c r="E24" s="14">
        <v>1151087</v>
      </c>
      <c r="F24" s="13">
        <f t="shared" si="0"/>
        <v>14.491358402369805</v>
      </c>
      <c r="G24" s="13">
        <f t="shared" si="1"/>
        <v>149.72866170123652</v>
      </c>
    </row>
    <row r="25" spans="1:7" ht="30">
      <c r="A25" s="6">
        <v>9</v>
      </c>
      <c r="B25" s="11" t="s">
        <v>39</v>
      </c>
      <c r="C25" s="14">
        <v>1656537</v>
      </c>
      <c r="D25" s="14">
        <v>8018969</v>
      </c>
      <c r="E25" s="14">
        <v>1657567</v>
      </c>
      <c r="F25" s="13">
        <f t="shared" si="0"/>
        <v>20.670574982893687</v>
      </c>
      <c r="G25" s="13">
        <f t="shared" si="1"/>
        <v>100.06217790487023</v>
      </c>
    </row>
    <row r="26" spans="1:7" ht="15">
      <c r="A26" s="6">
        <v>10</v>
      </c>
      <c r="B26" s="11" t="s">
        <v>25</v>
      </c>
      <c r="C26" s="14">
        <v>1065338</v>
      </c>
      <c r="D26" s="14">
        <v>2984728</v>
      </c>
      <c r="E26" s="14">
        <v>1058254</v>
      </c>
      <c r="F26" s="13">
        <f t="shared" si="0"/>
        <v>35.45562610730358</v>
      </c>
      <c r="G26" s="13">
        <f t="shared" si="1"/>
        <v>99.33504671756756</v>
      </c>
    </row>
    <row r="27" spans="1:7" ht="28.5">
      <c r="A27" s="5" t="s">
        <v>26</v>
      </c>
      <c r="B27" s="7" t="s">
        <v>27</v>
      </c>
      <c r="C27" s="8">
        <v>105064</v>
      </c>
      <c r="D27" s="8">
        <v>1424200</v>
      </c>
      <c r="E27" s="8">
        <v>103960</v>
      </c>
      <c r="F27" s="9">
        <f t="shared" si="0"/>
        <v>7.299536581940738</v>
      </c>
      <c r="G27" s="9">
        <f t="shared" si="1"/>
        <v>98.9492119089317</v>
      </c>
    </row>
    <row r="28" spans="1:7" ht="14.25">
      <c r="A28" s="5" t="s">
        <v>28</v>
      </c>
      <c r="B28" s="7" t="s">
        <v>29</v>
      </c>
      <c r="C28" s="8"/>
      <c r="D28" s="8">
        <v>11400</v>
      </c>
      <c r="E28" s="8"/>
      <c r="F28" s="15">
        <f t="shared" si="0"/>
        <v>0</v>
      </c>
      <c r="G28" s="9" t="str">
        <f t="shared" si="1"/>
        <v> </v>
      </c>
    </row>
    <row r="29" spans="1:7" ht="14.25">
      <c r="A29" s="5" t="s">
        <v>30</v>
      </c>
      <c r="B29" s="7" t="s">
        <v>31</v>
      </c>
      <c r="C29" s="8"/>
      <c r="D29" s="8">
        <v>3300000</v>
      </c>
      <c r="E29" s="8"/>
      <c r="F29" s="15">
        <f t="shared" si="0"/>
        <v>0</v>
      </c>
      <c r="G29" s="9" t="str">
        <f t="shared" si="1"/>
        <v> </v>
      </c>
    </row>
    <row r="30" spans="1:7" ht="28.5">
      <c r="A30" s="5" t="s">
        <v>38</v>
      </c>
      <c r="B30" s="7" t="s">
        <v>40</v>
      </c>
      <c r="C30" s="8"/>
      <c r="D30" s="8">
        <v>2273730</v>
      </c>
      <c r="E30" s="8"/>
      <c r="F30" s="15">
        <f t="shared" si="0"/>
        <v>0</v>
      </c>
      <c r="G30" s="9"/>
    </row>
    <row r="31" spans="1:7" ht="42.75">
      <c r="A31" s="5" t="s">
        <v>8</v>
      </c>
      <c r="B31" s="7" t="s">
        <v>32</v>
      </c>
      <c r="C31" s="8">
        <v>1754699</v>
      </c>
      <c r="D31" s="8">
        <v>4281675</v>
      </c>
      <c r="E31" s="8">
        <v>1642905</v>
      </c>
      <c r="F31" s="9">
        <f t="shared" si="0"/>
        <v>38.370614303981505</v>
      </c>
      <c r="G31" s="9">
        <f>_xlfn.IFERROR(E31/C31*100," ")</f>
        <v>93.62887879915587</v>
      </c>
    </row>
    <row r="32" spans="1:7" ht="15">
      <c r="A32" s="6">
        <v>1</v>
      </c>
      <c r="B32" s="11" t="s">
        <v>33</v>
      </c>
      <c r="C32" s="12">
        <v>0</v>
      </c>
      <c r="D32" s="14">
        <v>0</v>
      </c>
      <c r="E32" s="12">
        <v>0</v>
      </c>
      <c r="F32" s="13" t="str">
        <f t="shared" si="0"/>
        <v> </v>
      </c>
      <c r="G32" s="13" t="str">
        <f t="shared" si="1"/>
        <v> </v>
      </c>
    </row>
    <row r="33" spans="1:7" ht="30">
      <c r="A33" s="6">
        <v>2</v>
      </c>
      <c r="B33" s="11" t="s">
        <v>34</v>
      </c>
      <c r="C33" s="12">
        <f>C31-C32-C34</f>
        <v>1617055</v>
      </c>
      <c r="D33" s="14">
        <v>3827683</v>
      </c>
      <c r="E33" s="12">
        <f>E31-E34</f>
        <v>1642893</v>
      </c>
      <c r="F33" s="13">
        <f t="shared" si="0"/>
        <v>42.921344322400785</v>
      </c>
      <c r="G33" s="13">
        <f t="shared" si="1"/>
        <v>101.59784299235339</v>
      </c>
    </row>
    <row r="34" spans="1:7" ht="30">
      <c r="A34" s="6">
        <v>3</v>
      </c>
      <c r="B34" s="11" t="s">
        <v>35</v>
      </c>
      <c r="C34" s="12">
        <f>6304+131340</f>
        <v>137644</v>
      </c>
      <c r="D34" s="14">
        <v>453992</v>
      </c>
      <c r="E34" s="12">
        <v>12</v>
      </c>
      <c r="F34" s="16"/>
      <c r="G34" s="13">
        <f t="shared" si="1"/>
        <v>0.008718142454447705</v>
      </c>
    </row>
  </sheetData>
  <sheetProtection/>
  <mergeCells count="11">
    <mergeCell ref="A1:D1"/>
    <mergeCell ref="E1:G1"/>
    <mergeCell ref="A3:G3"/>
    <mergeCell ref="E4:G4"/>
    <mergeCell ref="F5:G5"/>
    <mergeCell ref="F6:F7"/>
    <mergeCell ref="A5:A7"/>
    <mergeCell ref="B5:B7"/>
    <mergeCell ref="C5:C7"/>
    <mergeCell ref="D5:D7"/>
    <mergeCell ref="E5:E7"/>
  </mergeCells>
  <printOptions/>
  <pageMargins left="0.41" right="0.7" top="0.3" bottom="0.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2020-04-16T06:34:16Z</cp:lastPrinted>
  <dcterms:created xsi:type="dcterms:W3CDTF">2019-10-15T07:12:00Z</dcterms:created>
  <dcterms:modified xsi:type="dcterms:W3CDTF">2021-05-07T09:12:09Z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