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015" windowHeight="7650" activeTab="0"/>
  </bookViews>
  <sheets>
    <sheet name="Bao cao" sheetId="1" r:id="rId1"/>
  </sheets>
  <definedNames/>
  <calcPr fullCalcOnLoad="1"/>
</workbook>
</file>

<file path=xl/sharedStrings.xml><?xml version="1.0" encoding="utf-8"?>
<sst xmlns="http://schemas.openxmlformats.org/spreadsheetml/2006/main" count="62" uniqueCount="54">
  <si>
    <t>UBND THÀNH PHỐ HỒ CHÍ MINH</t>
  </si>
  <si>
    <t>Biểu số 60/CK-NSNN</t>
  </si>
  <si>
    <t>PHỤ LỤC 3: TÌNH HÌNH THỰC HIỆN THU NGÂN SÁCH NHÀ NƯỚC 6 THÁNG ĐẦU NĂM 2019</t>
  </si>
  <si>
    <t>Đơn vị: Triệu đồng</t>
  </si>
  <si>
    <t>STT</t>
  </si>
  <si>
    <t>NỘI DUNG</t>
  </si>
  <si>
    <t>CÙNG KỲ</t>
  </si>
  <si>
    <t>DỰ TOÁN NĂM 2019</t>
  </si>
  <si>
    <t xml:space="preserve">ƯỚC THỰC HIỆN </t>
  </si>
  <si>
    <t>SO SÁNH ƯỚC THỰC HIỆN VỚI (%)</t>
  </si>
  <si>
    <t>DỰ TOÁN NĂM</t>
  </si>
  <si>
    <t>CÙNG KỲ NĂM TRƯỚC</t>
  </si>
  <si>
    <t>A</t>
  </si>
  <si>
    <t>B</t>
  </si>
  <si>
    <t>3=2/1</t>
  </si>
  <si>
    <t>TỔNG THU NSNN TRÊN ĐỊA BÀN (không kể GTGC, các khoản chuyển giao giữa các cấp NS địa phương)</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</si>
  <si>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</si>
  <si>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</si>
  <si>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</si>
  <si>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</si>
  <si>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</si>
  <si>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</si>
  <si>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</si>
  <si>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</si>
  <si>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</si>
  <si>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</si>
  <si>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</si>
  <si>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</si>
  <si>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</si>
  <si>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</si>
  <si>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</si>
  <si>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</si>
  <si>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</si>
  <si>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</si>
  <si>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</si>
  <si>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2.10. Thu từ quỹ đất công ích, thu hoa lợi công sản khác, thu từ bán tài sản nhà nước và thu khác</t>
  </si>
  <si>
    <t>II</t>
  </si>
  <si>
    <t>Thu từ dầu thô</t>
  </si>
  <si>
    <t>III</t>
  </si>
  <si>
    <t>Thu từ hoạt động xuất nhập khẩu</t>
  </si>
  <si>
    <t>Thuế giá trị gia tăng thu từ hàng hóa nhập khẩu</t>
  </si>
  <si>
    <t>Thuế XNK, thuế TTĐB hàng hóa nhập khẩu</t>
  </si>
  <si>
    <t>Thu khác</t>
  </si>
  <si>
    <t>IV</t>
  </si>
  <si>
    <t>Thu viện trợ</t>
  </si>
  <si>
    <t>V</t>
  </si>
  <si>
    <t>Các khoản huy động, đóng góp</t>
  </si>
  <si>
    <t>THU NSĐP (không kể GTGC, các khoản chuyển giao giữa các cấp NS địa phương)</t>
  </si>
  <si>
    <t>Thu NSĐP theo phân cấp:</t>
  </si>
  <si>
    <t>- Từ các khoản thu phân chia</t>
  </si>
  <si>
    <t>- Các khoản thu NSĐP được hưởng 100%</t>
  </si>
  <si>
    <t>Thu chuyển nguồn từ năm trước sang</t>
  </si>
  <si>
    <t>Thu bổ sung từ ngân sách cấp trên</t>
  </si>
  <si>
    <t>Thu bổ sung từ nguồn cải cách tiền lương đưa vào cân đối chi thường xuyên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</si>
</sst>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s>
  <fonts count="51">
    <font>
      <sz val="11"/>
      <color theme="1"/>
      <name val="Calibri"/>
      <family val="2"/>
    </font>
    <font>
      <sz val="11"/>
      <color indexed="8"/>
      <name val="Arial"/>
      <family val="2"/>
    </font>
    <font>
      <b/>
      <sz val="12"/>
      <color indexed="8"/>
      <name val="Times New Roman"/>
      <family val="1"/>
    </font>
    <font>
      <b/>
      <sz val="14"/>
      <color indexed="8"/>
      <name val="Times New Roman"/>
      <family val="1"/>
    </font>
    <font>
      <sz val="11"/>
      <color indexed="8"/>
      <name val="Times New Roman"/>
      <family val="1"/>
    </font>
    <font>
      <i/>
      <sz val="10"/>
      <color indexed="8"/>
      <name val="Times New Roman"/>
      <family val="1"/>
    </font>
    <font>
      <b/>
      <sz val="11"/>
      <name val="Times New Roman"/>
      <family val="1"/>
    </font>
    <font>
      <sz val="11"/>
      <name val="Times New Roman"/>
      <family val="1"/>
    </font>
    <font>
      <i/>
      <sz val="11"/>
      <name val="Times New Roman"/>
      <family val="1"/>
    </font>
    <font>
      <b/>
      <sz val="11"/>
      <color indexed="8"/>
      <name val="Times New Roman"/>
      <family val="1"/>
    </font>
    <font>
      <i/>
      <sz val="11"/>
      <color indexed="8"/>
      <name val="Times New Roman"/>
      <family val="1"/>
    </font>
    <font>
      <sz val="12"/>
      <color indexed="8"/>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
      <sz val="11"/>
      <color theme="1"/>
      <name val="Times New Roman"/>
      <family val="1"/>
    </font>
    <font>
      <b/>
      <sz val="11"/>
      <color theme="1"/>
      <name val="Times New Roman"/>
      <family val="1"/>
    </font>
    <font>
      <i/>
      <sz val="11"/>
      <color theme="1"/>
      <name val="Times New Roman"/>
      <family val="1"/>
    </font>
    <font>
      <sz val="12"/>
      <color rgb="FF000000"/>
      <name val="Times New Roman"/>
      <family val="1"/>
    </font>
    <font>
      <b/>
      <sz val="14"/>
      <color rgb="FF000000"/>
      <name val="Times New Roman"/>
      <family val="1"/>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44" fillId="33" borderId="0" xfId="0" applyFont="1" applyFill="1" applyAlignment="1">
      <alignment horizontal="left" vertical="center" wrapText="1"/>
    </xf>
    <xf numFmtId="0" fontId="44" fillId="33" borderId="0" xfId="0" applyFont="1" applyFill="1" applyAlignment="1">
      <alignment horizontal="right" vertical="center" wrapText="1"/>
    </xf>
    <xf numFmtId="0" fontId="45" fillId="33" borderId="0" xfId="0" applyFont="1" applyFill="1" applyAlignment="1">
      <alignment vertical="center"/>
    </xf>
    <xf numFmtId="0" fontId="45" fillId="0" borderId="0" xfId="0" applyFont="1" applyFill="1" applyAlignment="1">
      <alignment vertical="center"/>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10" xfId="0" applyFont="1" applyFill="1" applyBorder="1" applyAlignment="1">
      <alignment horizontal="justify" vertical="center" wrapText="1"/>
    </xf>
    <xf numFmtId="3" fontId="6" fillId="0" borderId="10" xfId="0" applyNumberFormat="1" applyFont="1" applyFill="1" applyBorder="1" applyAlignment="1">
      <alignment horizontal="right" vertical="center" wrapText="1"/>
    </xf>
    <xf numFmtId="4" fontId="6" fillId="33" borderId="10" xfId="0" applyNumberFormat="1" applyFont="1" applyFill="1" applyBorder="1" applyAlignment="1">
      <alignment horizontal="righ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3" fontId="7" fillId="0"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7" fillId="33" borderId="10" xfId="0" applyFont="1" applyFill="1" applyBorder="1" applyAlignment="1">
      <alignment horizontal="justify" vertical="center" wrapText="1"/>
    </xf>
    <xf numFmtId="3" fontId="8" fillId="0" borderId="10" xfId="0" applyNumberFormat="1" applyFont="1" applyFill="1" applyBorder="1" applyAlignment="1">
      <alignment vertical="center" wrapText="1"/>
    </xf>
    <xf numFmtId="3" fontId="7" fillId="0" borderId="10" xfId="0" applyNumberFormat="1" applyFont="1" applyFill="1" applyBorder="1" applyAlignment="1">
      <alignment horizontal="right" vertical="center" wrapText="1"/>
    </xf>
    <xf numFmtId="3" fontId="7" fillId="0" borderId="10" xfId="0" applyNumberFormat="1" applyFont="1" applyFill="1" applyBorder="1" applyAlignment="1">
      <alignment vertical="center" wrapText="1"/>
    </xf>
    <xf numFmtId="3" fontId="7" fillId="0" borderId="10" xfId="0" applyNumberFormat="1" applyFont="1" applyFill="1" applyBorder="1" applyAlignment="1">
      <alignment vertical="center"/>
    </xf>
    <xf numFmtId="3" fontId="45" fillId="0" borderId="10" xfId="0" applyNumberFormat="1" applyFont="1" applyFill="1" applyBorder="1" applyAlignment="1">
      <alignmen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justify" vertical="center" wrapText="1"/>
    </xf>
    <xf numFmtId="3" fontId="8" fillId="0" borderId="10" xfId="0" applyNumberFormat="1" applyFont="1" applyFill="1" applyBorder="1" applyAlignment="1">
      <alignment horizontal="right" vertical="center" wrapText="1"/>
    </xf>
    <xf numFmtId="3" fontId="7" fillId="0" borderId="10" xfId="0" applyNumberFormat="1" applyFont="1" applyFill="1" applyBorder="1" applyAlignment="1">
      <alignment vertical="center" wrapText="1"/>
    </xf>
    <xf numFmtId="3" fontId="45" fillId="0" borderId="10" xfId="0" applyNumberFormat="1" applyFont="1" applyFill="1" applyBorder="1" applyAlignment="1">
      <alignment vertical="center" wrapText="1"/>
    </xf>
    <xf numFmtId="3" fontId="45" fillId="0" borderId="11" xfId="0" applyNumberFormat="1" applyFont="1" applyFill="1" applyBorder="1" applyAlignment="1">
      <alignment horizontal="right" vertical="center"/>
    </xf>
    <xf numFmtId="3" fontId="6" fillId="0" borderId="10" xfId="0" applyNumberFormat="1" applyFont="1" applyFill="1" applyBorder="1" applyAlignment="1">
      <alignment vertical="center" wrapText="1"/>
    </xf>
    <xf numFmtId="3" fontId="46" fillId="0" borderId="10" xfId="0" applyNumberFormat="1" applyFont="1" applyFill="1" applyBorder="1" applyAlignment="1">
      <alignment vertical="center" wrapText="1"/>
    </xf>
    <xf numFmtId="3" fontId="47" fillId="0" borderId="10" xfId="0" applyNumberFormat="1" applyFont="1" applyFill="1" applyBorder="1" applyAlignment="1">
      <alignment vertical="center" wrapText="1"/>
    </xf>
    <xf numFmtId="0" fontId="8" fillId="33" borderId="10" xfId="0" applyFont="1" applyFill="1" applyBorder="1" applyAlignment="1" quotePrefix="1">
      <alignment horizontal="justify" vertical="center" wrapText="1"/>
    </xf>
    <xf numFmtId="164" fontId="7" fillId="0" borderId="10" xfId="41" applyNumberFormat="1" applyFont="1" applyFill="1" applyBorder="1" applyAlignment="1">
      <alignment vertical="center" wrapText="1"/>
    </xf>
    <xf numFmtId="3" fontId="8" fillId="0" borderId="12" xfId="0" applyNumberFormat="1" applyFont="1" applyFill="1" applyBorder="1" applyAlignment="1">
      <alignment horizontal="right" vertical="center" wrapText="1"/>
    </xf>
    <xf numFmtId="3" fontId="8" fillId="0" borderId="10" xfId="0" applyNumberFormat="1" applyFont="1" applyFill="1" applyBorder="1" applyAlignment="1">
      <alignment vertical="center" wrapText="1"/>
    </xf>
    <xf numFmtId="0" fontId="48" fillId="33" borderId="10" xfId="0" applyFont="1" applyFill="1" applyBorder="1" applyAlignment="1">
      <alignment horizontal="center" vertical="center"/>
    </xf>
    <xf numFmtId="0" fontId="45" fillId="33" borderId="10" xfId="0" applyFont="1" applyFill="1" applyBorder="1" applyAlignment="1">
      <alignment vertical="center"/>
    </xf>
    <xf numFmtId="3" fontId="45" fillId="0" borderId="10" xfId="0" applyNumberFormat="1" applyFont="1" applyFill="1" applyBorder="1" applyAlignment="1">
      <alignment vertical="center"/>
    </xf>
    <xf numFmtId="0" fontId="45" fillId="33" borderId="10" xfId="0" applyFont="1" applyFill="1" applyBorder="1" applyAlignment="1">
      <alignment horizontal="center" vertical="center"/>
    </xf>
    <xf numFmtId="3" fontId="45" fillId="0" borderId="10" xfId="0" applyNumberFormat="1" applyFont="1" applyFill="1" applyBorder="1" applyAlignment="1">
      <alignment vertical="center"/>
    </xf>
    <xf numFmtId="0" fontId="45" fillId="33" borderId="10" xfId="0" applyFont="1" applyFill="1" applyBorder="1" applyAlignment="1">
      <alignment vertical="center" wrapText="1"/>
    </xf>
    <xf numFmtId="0" fontId="45" fillId="0" borderId="10" xfId="0" applyFont="1" applyFill="1" applyBorder="1" applyAlignment="1">
      <alignment vertical="center"/>
    </xf>
    <xf numFmtId="164" fontId="45" fillId="0" borderId="10" xfId="41" applyNumberFormat="1" applyFont="1" applyFill="1" applyBorder="1" applyAlignment="1">
      <alignment vertical="center"/>
    </xf>
    <xf numFmtId="0" fontId="44" fillId="33" borderId="0" xfId="0" applyFont="1" applyFill="1" applyAlignment="1">
      <alignment horizontal="left" vertical="center" wrapText="1"/>
    </xf>
    <xf numFmtId="0" fontId="44" fillId="33" borderId="0" xfId="0" applyFont="1" applyFill="1" applyAlignment="1">
      <alignment horizontal="right" vertical="center" wrapText="1"/>
    </xf>
    <xf numFmtId="0" fontId="49" fillId="33" borderId="0" xfId="0" applyFont="1" applyFill="1" applyAlignment="1">
      <alignment horizontal="center" vertical="center" wrapText="1"/>
    </xf>
    <xf numFmtId="0" fontId="50" fillId="33" borderId="0" xfId="0" applyFont="1" applyFill="1" applyBorder="1" applyAlignment="1">
      <alignment horizontal="right" vertical="center"/>
    </xf>
    <xf numFmtId="0" fontId="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tabSelected="1" zoomScalePageLayoutView="0" workbookViewId="0" topLeftCell="A1">
      <selection activeCell="A3" sqref="A3:G3"/>
    </sheetView>
  </sheetViews>
  <sheetFormatPr defaultColWidth="9.140625" defaultRowHeight="15"/>
  <cols>
    <col min="1" max="1" width="4.421875" style="0" bestFit="1" customWidth="1"/>
    <col min="2" max="2" width="28.8515625" style="0" bestFit="1" customWidth="1"/>
    <col min="3" max="3" width="10.8515625" style="0" hidden="1" customWidth="1"/>
    <col min="4" max="4" width="13.421875" style="0" customWidth="1"/>
    <col min="5" max="5" width="12.421875" style="0" customWidth="1"/>
    <col min="6" max="6" width="6.421875" style="0" bestFit="1" customWidth="1"/>
    <col min="7" max="7" width="8.7109375" style="0" bestFit="1" customWidth="1"/>
  </cols>
  <sheetData>
    <row r="1" spans="1:7" ht="24.75" customHeight="1">
      <c r="A1" s="42" t="s">
        <v>0</v>
      </c>
      <c r="B1" s="42"/>
      <c r="C1" s="42"/>
      <c r="D1" s="42"/>
      <c r="E1" s="43" t="s">
        <v>1</v>
      </c>
      <c r="F1" s="43"/>
      <c r="G1" s="43"/>
    </row>
    <row r="2" spans="1:7" ht="11.25" customHeight="1">
      <c r="A2" s="1"/>
      <c r="B2" s="1"/>
      <c r="C2" s="1"/>
      <c r="D2" s="1"/>
      <c r="E2" s="2"/>
      <c r="F2" s="2"/>
      <c r="G2" s="2"/>
    </row>
    <row r="3" spans="1:7" ht="36.75" customHeight="1">
      <c r="A3" s="44" t="s">
        <v>2</v>
      </c>
      <c r="B3" s="44"/>
      <c r="C3" s="44"/>
      <c r="D3" s="44"/>
      <c r="E3" s="44"/>
      <c r="F3" s="44"/>
      <c r="G3" s="44"/>
    </row>
    <row r="4" spans="1:7" ht="15">
      <c r="A4" s="3"/>
      <c r="B4" s="3"/>
      <c r="C4" s="4"/>
      <c r="D4" s="4"/>
      <c r="E4" s="4"/>
      <c r="F4" s="45" t="s">
        <v>3</v>
      </c>
      <c r="G4" s="45"/>
    </row>
    <row r="5" spans="1:7" ht="46.5" customHeight="1">
      <c r="A5" s="46" t="s">
        <v>4</v>
      </c>
      <c r="B5" s="46" t="s">
        <v>5</v>
      </c>
      <c r="C5" s="47" t="s">
        <v>6</v>
      </c>
      <c r="D5" s="47" t="s">
        <v>7</v>
      </c>
      <c r="E5" s="47" t="s">
        <v>8</v>
      </c>
      <c r="F5" s="46" t="s">
        <v>9</v>
      </c>
      <c r="G5" s="46"/>
    </row>
    <row r="6" spans="1:7" ht="42.75">
      <c r="A6" s="46"/>
      <c r="B6" s="46"/>
      <c r="C6" s="47"/>
      <c r="D6" s="47"/>
      <c r="E6" s="47"/>
      <c r="F6" s="5" t="s">
        <v>10</v>
      </c>
      <c r="G6" s="5" t="s">
        <v>11</v>
      </c>
    </row>
    <row r="7" spans="1:7" ht="15">
      <c r="A7" s="6" t="s">
        <v>12</v>
      </c>
      <c r="B7" s="6" t="s">
        <v>13</v>
      </c>
      <c r="C7" s="7"/>
      <c r="D7" s="7">
        <v>1</v>
      </c>
      <c r="E7" s="7">
        <v>2</v>
      </c>
      <c r="F7" s="6" t="s">
        <v>14</v>
      </c>
      <c r="G7" s="6">
        <v>4</v>
      </c>
    </row>
    <row r="8" spans="1:7" ht="57">
      <c r="A8" s="5" t="s">
        <v>12</v>
      </c>
      <c r="B8" s="8" t="s">
        <v>15</v>
      </c>
      <c r="C8" s="9">
        <f>C9+C27+C28+C32+C33</f>
        <v>180601676</v>
      </c>
      <c r="D8" s="9">
        <f>D9+D27+D28+D32+D33</f>
        <v>399125000</v>
      </c>
      <c r="E8" s="9">
        <f>E9+E27+E28+E32+E33</f>
        <v>193309730</v>
      </c>
      <c r="F8" s="10">
        <f>E8/D8*100</f>
        <v>48.43338051988725</v>
      </c>
      <c r="G8" s="10">
        <f>E8/C8*100</f>
        <v>107.03650945077608</v>
      </c>
    </row>
    <row r="9" spans="1:7" ht="14.25">
      <c r="A9" s="5" t="s">
        <v>16</v>
      </c>
      <c r="B9" s="11" t="s">
        <v>17</v>
      </c>
      <c r="C9" s="9">
        <f>C10+C11+C12+C13+C14+C15+C16+C17+C23+C24+C25+C26</f>
        <v>119238519</v>
      </c>
      <c r="D9" s="9">
        <f>D10+D11+D12+D13+D14+D15+D16+D17+D23+D24+D25+D26</f>
        <v>272325000</v>
      </c>
      <c r="E9" s="9">
        <f>E10+E11+E12+E13+E14+E15+E16+E17+E23+E24+E25+E26</f>
        <v>121825267</v>
      </c>
      <c r="F9" s="10">
        <f aca="true" t="shared" si="0" ref="F9:F40">E9/D9*100</f>
        <v>44.73524905902874</v>
      </c>
      <c r="G9" s="10">
        <f aca="true" t="shared" si="1" ref="G9:G42">E9/C9*100</f>
        <v>102.16938957452165</v>
      </c>
    </row>
    <row r="10" spans="1:7" ht="15">
      <c r="A10" s="6">
        <v>1</v>
      </c>
      <c r="B10" s="12" t="s">
        <v>18</v>
      </c>
      <c r="C10" s="13">
        <v>11418189</v>
      </c>
      <c r="D10" s="13">
        <v>29899000</v>
      </c>
      <c r="E10" s="13">
        <v>11745576</v>
      </c>
      <c r="F10" s="14">
        <f t="shared" si="0"/>
        <v>39.28417672831867</v>
      </c>
      <c r="G10" s="14">
        <f t="shared" si="1"/>
        <v>102.86724103095509</v>
      </c>
    </row>
    <row r="11" spans="1:7" ht="30">
      <c r="A11" s="6">
        <v>2</v>
      </c>
      <c r="B11" s="15" t="s">
        <v>19</v>
      </c>
      <c r="C11" s="16">
        <v>29078272</v>
      </c>
      <c r="D11" s="17">
        <v>76450000</v>
      </c>
      <c r="E11" s="17">
        <v>30941989</v>
      </c>
      <c r="F11" s="14">
        <f t="shared" si="0"/>
        <v>40.473497710922175</v>
      </c>
      <c r="G11" s="14">
        <f t="shared" si="1"/>
        <v>106.40931139236885</v>
      </c>
    </row>
    <row r="12" spans="1:7" ht="30">
      <c r="A12" s="6">
        <v>3</v>
      </c>
      <c r="B12" s="15" t="s">
        <v>20</v>
      </c>
      <c r="C12" s="13">
        <v>30712159</v>
      </c>
      <c r="D12" s="13">
        <v>69114000</v>
      </c>
      <c r="E12" s="13">
        <v>34562094</v>
      </c>
      <c r="F12" s="14">
        <f t="shared" si="0"/>
        <v>50.00737043146106</v>
      </c>
      <c r="G12" s="14">
        <f t="shared" si="1"/>
        <v>112.53554007714013</v>
      </c>
    </row>
    <row r="13" spans="1:7" ht="15">
      <c r="A13" s="6">
        <v>4</v>
      </c>
      <c r="B13" s="15" t="s">
        <v>21</v>
      </c>
      <c r="C13" s="18">
        <v>18984482</v>
      </c>
      <c r="D13" s="19">
        <v>43000000</v>
      </c>
      <c r="E13" s="20">
        <v>21623544</v>
      </c>
      <c r="F13" s="14">
        <f t="shared" si="0"/>
        <v>50.28731162790697</v>
      </c>
      <c r="G13" s="14">
        <f t="shared" si="1"/>
        <v>113.90115358428004</v>
      </c>
    </row>
    <row r="14" spans="1:7" ht="15">
      <c r="A14" s="6">
        <v>5</v>
      </c>
      <c r="B14" s="15" t="s">
        <v>22</v>
      </c>
      <c r="C14" s="18">
        <v>4051533</v>
      </c>
      <c r="D14" s="19">
        <v>12935000</v>
      </c>
      <c r="E14" s="20">
        <v>5039630</v>
      </c>
      <c r="F14" s="14">
        <f t="shared" si="0"/>
        <v>38.961190568225746</v>
      </c>
      <c r="G14" s="14">
        <f t="shared" si="1"/>
        <v>124.38822539517757</v>
      </c>
    </row>
    <row r="15" spans="1:7" ht="15">
      <c r="A15" s="6">
        <v>6</v>
      </c>
      <c r="B15" s="15" t="s">
        <v>23</v>
      </c>
      <c r="C15" s="18">
        <v>3041503</v>
      </c>
      <c r="D15" s="19">
        <v>6900000</v>
      </c>
      <c r="E15" s="20">
        <v>3474676</v>
      </c>
      <c r="F15" s="14">
        <f t="shared" si="0"/>
        <v>50.357623188405796</v>
      </c>
      <c r="G15" s="14">
        <f t="shared" si="1"/>
        <v>114.24207045003736</v>
      </c>
    </row>
    <row r="16" spans="1:7" ht="15">
      <c r="A16" s="6">
        <v>7</v>
      </c>
      <c r="B16" s="15" t="s">
        <v>24</v>
      </c>
      <c r="C16" s="18">
        <v>2186085</v>
      </c>
      <c r="D16" s="19">
        <v>4600000</v>
      </c>
      <c r="E16" s="20">
        <v>3117064</v>
      </c>
      <c r="F16" s="14">
        <f t="shared" si="0"/>
        <v>67.76226086956521</v>
      </c>
      <c r="G16" s="14">
        <f t="shared" si="1"/>
        <v>142.58658743827434</v>
      </c>
    </row>
    <row r="17" spans="1:7" ht="15">
      <c r="A17" s="6">
        <v>8</v>
      </c>
      <c r="B17" s="15" t="s">
        <v>25</v>
      </c>
      <c r="C17" s="17">
        <f>SUM(C18:C22)</f>
        <v>12039404</v>
      </c>
      <c r="D17" s="17">
        <f>SUM(D18:D22)</f>
        <v>15300000</v>
      </c>
      <c r="E17" s="17">
        <f>SUM(E18:E22)</f>
        <v>6398304</v>
      </c>
      <c r="F17" s="14">
        <f t="shared" si="0"/>
        <v>41.81898039215686</v>
      </c>
      <c r="G17" s="14">
        <f t="shared" si="1"/>
        <v>53.14469055112695</v>
      </c>
    </row>
    <row r="18" spans="1:7" ht="15">
      <c r="A18" s="21" t="s">
        <v>26</v>
      </c>
      <c r="B18" s="22" t="s">
        <v>27</v>
      </c>
      <c r="C18" s="23"/>
      <c r="D18" s="23"/>
      <c r="E18" s="23">
        <v>164</v>
      </c>
      <c r="F18" s="14"/>
      <c r="G18" s="14"/>
    </row>
    <row r="19" spans="1:7" ht="15">
      <c r="A19" s="21" t="s">
        <v>26</v>
      </c>
      <c r="B19" s="22" t="s">
        <v>28</v>
      </c>
      <c r="C19" s="18">
        <v>174832</v>
      </c>
      <c r="D19" s="19">
        <v>300000</v>
      </c>
      <c r="E19" s="20">
        <v>179929</v>
      </c>
      <c r="F19" s="14">
        <f t="shared" si="0"/>
        <v>59.97633333333333</v>
      </c>
      <c r="G19" s="14">
        <f t="shared" si="1"/>
        <v>102.91537018394803</v>
      </c>
    </row>
    <row r="20" spans="1:7" ht="15">
      <c r="A20" s="21" t="s">
        <v>26</v>
      </c>
      <c r="B20" s="22" t="s">
        <v>29</v>
      </c>
      <c r="C20" s="18">
        <v>9364599</v>
      </c>
      <c r="D20" s="19">
        <v>10000000</v>
      </c>
      <c r="E20" s="20">
        <v>3709480</v>
      </c>
      <c r="F20" s="14">
        <f t="shared" si="0"/>
        <v>37.0948</v>
      </c>
      <c r="G20" s="14">
        <f t="shared" si="1"/>
        <v>39.6117335082901</v>
      </c>
    </row>
    <row r="21" spans="1:7" ht="15">
      <c r="A21" s="21" t="s">
        <v>26</v>
      </c>
      <c r="B21" s="22" t="s">
        <v>30</v>
      </c>
      <c r="C21" s="18">
        <v>2327488</v>
      </c>
      <c r="D21" s="19">
        <v>4600000</v>
      </c>
      <c r="E21" s="20">
        <v>2379855</v>
      </c>
      <c r="F21" s="14">
        <f t="shared" si="0"/>
        <v>51.735978260869565</v>
      </c>
      <c r="G21" s="14">
        <f t="shared" si="1"/>
        <v>102.24993641213187</v>
      </c>
    </row>
    <row r="22" spans="1:7" ht="30">
      <c r="A22" s="21" t="s">
        <v>26</v>
      </c>
      <c r="B22" s="22" t="s">
        <v>31</v>
      </c>
      <c r="C22" s="18">
        <v>172485</v>
      </c>
      <c r="D22" s="19">
        <v>400000</v>
      </c>
      <c r="E22" s="20">
        <v>128876</v>
      </c>
      <c r="F22" s="14">
        <f t="shared" si="0"/>
        <v>32.218999999999994</v>
      </c>
      <c r="G22" s="14">
        <f t="shared" si="1"/>
        <v>74.7172217874018</v>
      </c>
    </row>
    <row r="23" spans="1:7" ht="30">
      <c r="A23" s="6">
        <v>9</v>
      </c>
      <c r="B23" s="15" t="s">
        <v>32</v>
      </c>
      <c r="C23" s="13"/>
      <c r="D23" s="13"/>
      <c r="E23" s="13"/>
      <c r="F23" s="14"/>
      <c r="G23" s="14"/>
    </row>
    <row r="24" spans="1:7" ht="75">
      <c r="A24" s="6">
        <v>10</v>
      </c>
      <c r="B24" s="15" t="s">
        <v>33</v>
      </c>
      <c r="C24" s="24">
        <v>2000282</v>
      </c>
      <c r="D24" s="24">
        <v>6150000</v>
      </c>
      <c r="E24" s="25">
        <v>1539365</v>
      </c>
      <c r="F24" s="14">
        <f t="shared" si="0"/>
        <v>25.030325203252033</v>
      </c>
      <c r="G24" s="14">
        <f t="shared" si="1"/>
        <v>76.95739900674005</v>
      </c>
    </row>
    <row r="25" spans="1:7" ht="15">
      <c r="A25" s="6">
        <v>11</v>
      </c>
      <c r="B25" s="15" t="s">
        <v>34</v>
      </c>
      <c r="C25" s="24">
        <v>1731852</v>
      </c>
      <c r="D25" s="24">
        <v>3325000</v>
      </c>
      <c r="E25" s="25">
        <v>1868864</v>
      </c>
      <c r="F25" s="14">
        <f t="shared" si="0"/>
        <v>56.206436090225566</v>
      </c>
      <c r="G25" s="14">
        <f t="shared" si="1"/>
        <v>107.91129957987171</v>
      </c>
    </row>
    <row r="26" spans="1:7" ht="45">
      <c r="A26" s="6">
        <v>12</v>
      </c>
      <c r="B26" s="15" t="s">
        <v>35</v>
      </c>
      <c r="C26" s="24">
        <v>3994758</v>
      </c>
      <c r="D26" s="24">
        <v>4652000</v>
      </c>
      <c r="E26" s="26">
        <v>1514161</v>
      </c>
      <c r="F26" s="14">
        <f t="shared" si="0"/>
        <v>32.54860275150473</v>
      </c>
      <c r="G26" s="14">
        <f t="shared" si="1"/>
        <v>37.903697795961605</v>
      </c>
    </row>
    <row r="27" spans="1:7" ht="14.25">
      <c r="A27" s="5" t="s">
        <v>36</v>
      </c>
      <c r="B27" s="8" t="s">
        <v>37</v>
      </c>
      <c r="C27" s="27">
        <v>11623689</v>
      </c>
      <c r="D27" s="27">
        <v>18000000</v>
      </c>
      <c r="E27" s="28">
        <v>11949192</v>
      </c>
      <c r="F27" s="10">
        <f t="shared" si="0"/>
        <v>66.3844</v>
      </c>
      <c r="G27" s="10">
        <f t="shared" si="1"/>
        <v>102.80034161271865</v>
      </c>
    </row>
    <row r="28" spans="1:7" ht="14.25">
      <c r="A28" s="5" t="s">
        <v>38</v>
      </c>
      <c r="B28" s="8" t="s">
        <v>39</v>
      </c>
      <c r="C28" s="9">
        <f>SUM(C29:C31)</f>
        <v>49672585</v>
      </c>
      <c r="D28" s="9">
        <f>SUM(D29:D31)</f>
        <v>108800000</v>
      </c>
      <c r="E28" s="9">
        <f>SUM(E29:E31)</f>
        <v>59500000</v>
      </c>
      <c r="F28" s="10">
        <f t="shared" si="0"/>
        <v>54.6875</v>
      </c>
      <c r="G28" s="10">
        <f t="shared" si="1"/>
        <v>119.78438408228604</v>
      </c>
    </row>
    <row r="29" spans="1:7" ht="30">
      <c r="A29" s="6">
        <v>1</v>
      </c>
      <c r="B29" s="15" t="s">
        <v>40</v>
      </c>
      <c r="C29" s="16">
        <v>35986621</v>
      </c>
      <c r="D29" s="16">
        <v>77500000</v>
      </c>
      <c r="E29" s="29">
        <v>38180773</v>
      </c>
      <c r="F29" s="14">
        <f t="shared" si="0"/>
        <v>49.2655135483871</v>
      </c>
      <c r="G29" s="14">
        <f t="shared" si="1"/>
        <v>106.09713259825088</v>
      </c>
    </row>
    <row r="30" spans="1:7" ht="30">
      <c r="A30" s="6">
        <v>2</v>
      </c>
      <c r="B30" s="15" t="s">
        <v>41</v>
      </c>
      <c r="C30" s="16">
        <v>13530979</v>
      </c>
      <c r="D30" s="17">
        <v>31300000</v>
      </c>
      <c r="E30" s="17">
        <v>21106349</v>
      </c>
      <c r="F30" s="14">
        <f t="shared" si="0"/>
        <v>67.4324249201278</v>
      </c>
      <c r="G30" s="14">
        <f t="shared" si="1"/>
        <v>155.98537991966435</v>
      </c>
    </row>
    <row r="31" spans="1:7" ht="15">
      <c r="A31" s="6">
        <v>3</v>
      </c>
      <c r="B31" s="15" t="s">
        <v>42</v>
      </c>
      <c r="C31" s="17">
        <v>154985</v>
      </c>
      <c r="D31" s="17"/>
      <c r="E31" s="17">
        <v>212878</v>
      </c>
      <c r="F31" s="14"/>
      <c r="G31" s="14">
        <f t="shared" si="1"/>
        <v>137.35393747782044</v>
      </c>
    </row>
    <row r="32" spans="1:7" ht="14.25">
      <c r="A32" s="5" t="s">
        <v>43</v>
      </c>
      <c r="B32" s="8" t="s">
        <v>44</v>
      </c>
      <c r="C32" s="9"/>
      <c r="D32" s="9"/>
      <c r="E32" s="9"/>
      <c r="F32" s="10"/>
      <c r="G32" s="10"/>
    </row>
    <row r="33" spans="1:7" ht="14.25">
      <c r="A33" s="5" t="s">
        <v>45</v>
      </c>
      <c r="B33" s="8" t="s">
        <v>46</v>
      </c>
      <c r="C33" s="27">
        <v>66883</v>
      </c>
      <c r="D33" s="9"/>
      <c r="E33" s="28">
        <v>35271</v>
      </c>
      <c r="F33" s="10"/>
      <c r="G33" s="10">
        <f t="shared" si="1"/>
        <v>52.73537371230358</v>
      </c>
    </row>
    <row r="34" spans="1:7" ht="42.75">
      <c r="A34" s="5" t="s">
        <v>13</v>
      </c>
      <c r="B34" s="8" t="s">
        <v>47</v>
      </c>
      <c r="C34" s="9">
        <f>C35+C38+C39+C40+C41+C42</f>
        <v>41825682</v>
      </c>
      <c r="D34" s="9">
        <f>D35+D38+D39+D40+D41+D42</f>
        <v>85313505</v>
      </c>
      <c r="E34" s="9">
        <f>E35+E38+E39+E40+E41+E42</f>
        <v>37367243</v>
      </c>
      <c r="F34" s="10">
        <f t="shared" si="0"/>
        <v>43.79991538268179</v>
      </c>
      <c r="G34" s="10">
        <f t="shared" si="1"/>
        <v>89.34042725232788</v>
      </c>
    </row>
    <row r="35" spans="1:7" ht="15">
      <c r="A35" s="6">
        <v>1</v>
      </c>
      <c r="B35" s="15" t="s">
        <v>48</v>
      </c>
      <c r="C35" s="13">
        <f>SUM(C36:C37)</f>
        <v>38666842</v>
      </c>
      <c r="D35" s="13">
        <f>SUM(D36:D37)</f>
        <v>74250514</v>
      </c>
      <c r="E35" s="13">
        <f>SUM(E36:E37)</f>
        <v>32862280</v>
      </c>
      <c r="F35" s="14">
        <f t="shared" si="0"/>
        <v>44.258656579804956</v>
      </c>
      <c r="G35" s="14">
        <f t="shared" si="1"/>
        <v>84.98826979456973</v>
      </c>
    </row>
    <row r="36" spans="1:7" ht="15">
      <c r="A36" s="21"/>
      <c r="B36" s="30" t="s">
        <v>49</v>
      </c>
      <c r="C36" s="31">
        <v>15811572</v>
      </c>
      <c r="D36" s="23">
        <v>38856060</v>
      </c>
      <c r="E36" s="23">
        <v>17490259</v>
      </c>
      <c r="F36" s="14">
        <f t="shared" si="0"/>
        <v>45.012950360896085</v>
      </c>
      <c r="G36" s="14">
        <f t="shared" si="1"/>
        <v>110.61682544910778</v>
      </c>
    </row>
    <row r="37" spans="1:7" ht="30">
      <c r="A37" s="21"/>
      <c r="B37" s="30" t="s">
        <v>50</v>
      </c>
      <c r="C37" s="23">
        <v>22855270</v>
      </c>
      <c r="D37" s="32">
        <v>35394454</v>
      </c>
      <c r="E37" s="33">
        <v>15372021</v>
      </c>
      <c r="F37" s="14">
        <f t="shared" si="0"/>
        <v>43.430592261714224</v>
      </c>
      <c r="G37" s="14">
        <f t="shared" si="1"/>
        <v>67.2581028358011</v>
      </c>
    </row>
    <row r="38" spans="1:7" ht="15.75">
      <c r="A38" s="34">
        <v>2</v>
      </c>
      <c r="B38" s="35" t="s">
        <v>51</v>
      </c>
      <c r="C38" s="24">
        <v>1791442</v>
      </c>
      <c r="D38" s="36"/>
      <c r="E38" s="25">
        <v>1877093</v>
      </c>
      <c r="F38" s="14"/>
      <c r="G38" s="14"/>
    </row>
    <row r="39" spans="1:7" ht="15">
      <c r="A39" s="37">
        <v>3</v>
      </c>
      <c r="B39" s="35" t="s">
        <v>44</v>
      </c>
      <c r="C39" s="38">
        <v>359</v>
      </c>
      <c r="D39" s="38"/>
      <c r="E39" s="38">
        <v>1349</v>
      </c>
      <c r="F39" s="14"/>
      <c r="G39" s="14"/>
    </row>
    <row r="40" spans="1:7" ht="15">
      <c r="A40" s="37">
        <v>4</v>
      </c>
      <c r="B40" s="35" t="s">
        <v>52</v>
      </c>
      <c r="C40" s="38">
        <v>1300156</v>
      </c>
      <c r="D40" s="38">
        <v>3492250</v>
      </c>
      <c r="E40" s="38">
        <v>2591250</v>
      </c>
      <c r="F40" s="14">
        <f t="shared" si="0"/>
        <v>74.20001431741714</v>
      </c>
      <c r="G40" s="14">
        <f t="shared" si="1"/>
        <v>199.30300671611712</v>
      </c>
    </row>
    <row r="41" spans="1:7" ht="45">
      <c r="A41" s="37">
        <v>5</v>
      </c>
      <c r="B41" s="39" t="s">
        <v>53</v>
      </c>
      <c r="C41" s="24"/>
      <c r="D41" s="24">
        <v>7570741</v>
      </c>
      <c r="E41" s="24"/>
      <c r="F41" s="14"/>
      <c r="G41" s="14"/>
    </row>
    <row r="42" spans="1:7" ht="15">
      <c r="A42" s="37">
        <v>6</v>
      </c>
      <c r="B42" s="40" t="s">
        <v>46</v>
      </c>
      <c r="C42" s="41">
        <v>66883</v>
      </c>
      <c r="D42" s="41"/>
      <c r="E42" s="41">
        <v>35271</v>
      </c>
      <c r="F42" s="14"/>
      <c r="G42" s="14">
        <f t="shared" si="1"/>
        <v>52.73537371230358</v>
      </c>
    </row>
  </sheetData>
  <sheetProtection/>
  <mergeCells count="10">
    <mergeCell ref="A1:D1"/>
    <mergeCell ref="E1:G1"/>
    <mergeCell ref="A3:G3"/>
    <mergeCell ref="F4:G4"/>
    <mergeCell ref="A5:A6"/>
    <mergeCell ref="B5:B6"/>
    <mergeCell ref="C5:C6"/>
    <mergeCell ref="D5:D6"/>
    <mergeCell ref="E5:E6"/>
    <mergeCell ref="F5:G5"/>
  </mergeCells>
  <printOptions/>
  <pageMargins left="0.43" right="0.23"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2019-10-15T07:11:17Z</cp:lastPrinted>
  <dcterms:created xsi:type="dcterms:W3CDTF">2019-10-15T07:10:35Z</dcterms:created>
  <dcterms:modified xsi:type="dcterms:W3CDTF">2019-10-23T08:34:14Z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