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4715" windowHeight="8190" activeTab="0"/>
  </bookViews>
  <sheets>
    <sheet name="Mẫu số 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minh</author>
  </authors>
  <commentList>
    <comment ref="B167" authorId="0">
      <text>
        <r>
          <rPr>
            <b/>
            <sz val="8"/>
            <rFont val="Tahoma"/>
            <family val="2"/>
          </rPr>
          <t>minh:</t>
        </r>
        <r>
          <rPr>
            <sz val="8"/>
            <rFont val="Tahoma"/>
            <family val="2"/>
          </rPr>
          <t xml:space="preserve">
tinh ca PLP va thu khac</t>
        </r>
      </text>
    </comment>
  </commentList>
</comments>
</file>

<file path=xl/sharedStrings.xml><?xml version="1.0" encoding="utf-8"?>
<sst xmlns="http://schemas.openxmlformats.org/spreadsheetml/2006/main" count="282" uniqueCount="218">
  <si>
    <t>UBND Thành phố Hồ Chí Minh</t>
  </si>
  <si>
    <t>Mẫu số 12/CKTC-NSĐP</t>
  </si>
  <si>
    <t>QUYẾT TOÁN THU NGÂN SÁCH NHÀ NƯỚC 2007</t>
  </si>
  <si>
    <t>STT</t>
  </si>
  <si>
    <t>NỘI DUNG</t>
  </si>
  <si>
    <t>Quyết toán</t>
  </si>
  <si>
    <t>A</t>
  </si>
  <si>
    <t>B</t>
  </si>
  <si>
    <t>C</t>
  </si>
  <si>
    <r>
      <t xml:space="preserve">TỔNG THU NSNN (A+B)
</t>
    </r>
    <r>
      <rPr>
        <sz val="11"/>
        <color indexed="8"/>
        <rFont val="Times New Roman"/>
        <family val="1"/>
      </rPr>
      <t>(Không kể thu chuyển giao giữa các cấp ngân sách và tín phiếu, trái phiếu của NSTW)</t>
    </r>
  </si>
  <si>
    <t>TỔNG CÁC KHOẢN THU CÂN ĐỐI NGÂN SÁCH</t>
  </si>
  <si>
    <t>I</t>
  </si>
  <si>
    <t>Thu từ SXKD trong nước</t>
  </si>
  <si>
    <t>Thu từ DNNN trung ương</t>
  </si>
  <si>
    <t>1.1</t>
  </si>
  <si>
    <t>Thuế GTGT hàng sản xuất KD trong nước</t>
  </si>
  <si>
    <t>1.2</t>
  </si>
  <si>
    <t>Thuế TTĐB hàng SX trong nước</t>
  </si>
  <si>
    <t>1.3</t>
  </si>
  <si>
    <t>Thuế thu nhập doanh nghiệp</t>
  </si>
  <si>
    <t>Tr.đó: - Từ các đơn vị hạch toán toàn ngành</t>
  </si>
  <si>
    <t>-Từ các hoạt động thăm dò, phát triển mỏ và khai thác dầu khí</t>
  </si>
  <si>
    <t>-Từ cá hoạt động chuyển quyền sử dụng đất và chuyển quyền thuê đất</t>
  </si>
  <si>
    <t>1.4</t>
  </si>
  <si>
    <t>Thu nhập sau thuế thu nhập doanh nghiệp</t>
  </si>
  <si>
    <t>-Từ quảng cáo truyền hình</t>
  </si>
  <si>
    <t>1.5</t>
  </si>
  <si>
    <t>Thuế tài nguyên</t>
  </si>
  <si>
    <t>Tr.đó: Khí đồng hành</t>
  </si>
  <si>
    <t>1.6</t>
  </si>
  <si>
    <t>Thuế môn bài</t>
  </si>
  <si>
    <t>1.7</t>
  </si>
  <si>
    <t>Thu sử dụng vốn ngân sách</t>
  </si>
  <si>
    <t>1.8</t>
  </si>
  <si>
    <t>Thu khác</t>
  </si>
  <si>
    <t>Thu từ các doanh nghiệp nhà nước địa phương</t>
  </si>
  <si>
    <t>2.1</t>
  </si>
  <si>
    <t>Thuế giá trị gia tăng hàng sản xuất KD trong nước</t>
  </si>
  <si>
    <t>2.2</t>
  </si>
  <si>
    <t>Thuế tiêu thụ đặc biệt hàng SX trong nước</t>
  </si>
  <si>
    <t>2.3</t>
  </si>
  <si>
    <t>Tr.đó: từ hoạt dộng chuyển quyền sử dụng đất và chuyển quyền thuê đất</t>
  </si>
  <si>
    <t>2.4</t>
  </si>
  <si>
    <t>Tr.đó: - Từ quảng cáo TH</t>
  </si>
  <si>
    <t>2.5</t>
  </si>
  <si>
    <t>2.6</t>
  </si>
  <si>
    <t>2.7</t>
  </si>
  <si>
    <t>2.8</t>
  </si>
  <si>
    <t>Thu từ doanh nghiệp có vốn đầu tư nước ngoài</t>
  </si>
  <si>
    <t>3.1</t>
  </si>
  <si>
    <t>Tr.đó: Thuế GTGT từ hoạt động thăm dò, phát triển mỏ và khai thác dầu khí</t>
  </si>
  <si>
    <t>3.2</t>
  </si>
  <si>
    <t>3.3</t>
  </si>
  <si>
    <t>Tr.đó: - Thuế TNDN từ hoạt động chuyển quyền sử dụng đất và chuyển quyền thuê đất</t>
  </si>
  <si>
    <t>- Thuế TNDN từ hoạt động thăm dò, phát triển mỏ và khai thác dầu khí</t>
  </si>
  <si>
    <t>3.4</t>
  </si>
  <si>
    <t>Thuế chuyển thu nhập ra nước ngoài</t>
  </si>
  <si>
    <t>Tr.đó: Thu từ hoạt động thăm dò, phát triển mỏ và khai thác dầu khí</t>
  </si>
  <si>
    <t>3.5</t>
  </si>
  <si>
    <t>Tr.đó: tài nguyên khí</t>
  </si>
  <si>
    <t>3.6</t>
  </si>
  <si>
    <t>3.7</t>
  </si>
  <si>
    <t>Thu tiền thuê mặt đất, mặt nuớc, mặt biển</t>
  </si>
  <si>
    <t>3.8</t>
  </si>
  <si>
    <t>Thu từ khí thiên nhiên</t>
  </si>
  <si>
    <t>3.9</t>
  </si>
  <si>
    <t>Thu từ khu vực ngoài quốc doanh</t>
  </si>
  <si>
    <t>4.1</t>
  </si>
  <si>
    <t>Thu từ Dn thành lập từ Luật Dn, Luật HTX</t>
  </si>
  <si>
    <t>4.1.1</t>
  </si>
  <si>
    <t>4.1.2</t>
  </si>
  <si>
    <t>4.1.3</t>
  </si>
  <si>
    <t>Tr.đó: -Từ hoạt động chuyển quyền sử dụng đất và chuyển quyền thuê đất</t>
  </si>
  <si>
    <t>4.1.4</t>
  </si>
  <si>
    <t>Thu sử dụng vốn</t>
  </si>
  <si>
    <t>4.1.5</t>
  </si>
  <si>
    <t>4.1.6</t>
  </si>
  <si>
    <t>4.1.7</t>
  </si>
  <si>
    <t>4.2.1</t>
  </si>
  <si>
    <t>Thu từ cá nhân sản xuất, kinh doanh hàng hóa dịch vụ</t>
  </si>
  <si>
    <t>4.2.2</t>
  </si>
  <si>
    <t>4.2.3</t>
  </si>
  <si>
    <t>4.2.4</t>
  </si>
  <si>
    <t>4.2.5</t>
  </si>
  <si>
    <t>4.2.6</t>
  </si>
  <si>
    <t>Thuế sử dụng đất nông nghiệp</t>
  </si>
  <si>
    <t>Thuế thu nhập cá nhân</t>
  </si>
  <si>
    <t>Lệ phí trước bạ</t>
  </si>
  <si>
    <t>Phí xăng dầu</t>
  </si>
  <si>
    <t>Thu phí, lệ phí</t>
  </si>
  <si>
    <t>9.1</t>
  </si>
  <si>
    <t>Thu phí, lệ phí TW</t>
  </si>
  <si>
    <t>9.2</t>
  </si>
  <si>
    <t>Thu phí, lệ phí địa phương</t>
  </si>
  <si>
    <t>Các khoản thu về nhà đất</t>
  </si>
  <si>
    <t>10.1</t>
  </si>
  <si>
    <t>Thuế nhà đất</t>
  </si>
  <si>
    <t>10.2</t>
  </si>
  <si>
    <t>Thuế chuyển quyền sử dụng đất</t>
  </si>
  <si>
    <t>10.3</t>
  </si>
  <si>
    <t>Thu tiền cho thuê mặt đất, mặt nước</t>
  </si>
  <si>
    <t>10.4</t>
  </si>
  <si>
    <t>Thu tiền sử dụng đất và giao đất trồng rừng</t>
  </si>
  <si>
    <t>10.5</t>
  </si>
  <si>
    <t>Thu tiền bán nhà và thuê nhà ở thuộc SHNN</t>
  </si>
  <si>
    <t>Thu sự nghiệp (không kề thu tại xã)</t>
  </si>
  <si>
    <t>Thu tại xã</t>
  </si>
  <si>
    <t>12.1</t>
  </si>
  <si>
    <t>Thu từ quỹ đất công ích và đất công xã</t>
  </si>
  <si>
    <t>Tr.đó: Thu đền bù thiệt hại khi N.nước thu hồi đất</t>
  </si>
  <si>
    <t>12.2</t>
  </si>
  <si>
    <t>Thu sự nghiệp do xã quản lý</t>
  </si>
  <si>
    <t>12.3</t>
  </si>
  <si>
    <t>Thu hồi khoản chi năm trước (xã)</t>
  </si>
  <si>
    <t>12.4</t>
  </si>
  <si>
    <t>Thu phạt, tịch thu (xã)</t>
  </si>
  <si>
    <t>12.5</t>
  </si>
  <si>
    <t>Thu khác (xã)</t>
  </si>
  <si>
    <t>13.1</t>
  </si>
  <si>
    <t>Thu từ quỹ đất công ích và đất công (tỉnh, huyện)</t>
  </si>
  <si>
    <t>13.2</t>
  </si>
  <si>
    <t>Thu tiền phạt (không kể phạt tại xã)</t>
  </si>
  <si>
    <t>Tr.đó: Phạt ATGT</t>
  </si>
  <si>
    <t>13.3</t>
  </si>
  <si>
    <t>Thu tịch thu (không kể tịch thu tại xã)</t>
  </si>
  <si>
    <t>Tr.đó: Tịch thu chống lậu</t>
  </si>
  <si>
    <t>13.4</t>
  </si>
  <si>
    <t>Thu tiền bán hàng hóa và vật tư dự trữ</t>
  </si>
  <si>
    <t>13.5</t>
  </si>
  <si>
    <t>Thu tiền bán cây đứng</t>
  </si>
  <si>
    <t>13.6</t>
  </si>
  <si>
    <t>Thu bán tài sản</t>
  </si>
  <si>
    <t>13.7</t>
  </si>
  <si>
    <t>Thu thanh lý nhà làm việc</t>
  </si>
  <si>
    <t>13.8</t>
  </si>
  <si>
    <t>Thu hồi các khoản chi năm trước</t>
  </si>
  <si>
    <t>13.9</t>
  </si>
  <si>
    <t>Thu do NS cấp khác hoàn trả khoản thu năm trước</t>
  </si>
  <si>
    <t>13.10</t>
  </si>
  <si>
    <t>Thu khác còn lại (không kể thu khác tại xã)</t>
  </si>
  <si>
    <t>III</t>
  </si>
  <si>
    <t>Thu về dầu khí thô</t>
  </si>
  <si>
    <t>Thu về dầu thô</t>
  </si>
  <si>
    <t>Tr.đó: - Thuế tài nguyên</t>
  </si>
  <si>
    <t>- Thuế thu nhập doanh nghiệp</t>
  </si>
  <si>
    <t>- Lợi nhuận phía Việt Nam được hưởng</t>
  </si>
  <si>
    <t>Thu từ khí lãi Chính phủ được chia</t>
  </si>
  <si>
    <t>- Khí lãi được chia cho Việt Nam</t>
  </si>
  <si>
    <t>IV</t>
  </si>
  <si>
    <t>Thuế XK, thuế NK, thuế TTĐB, thuế GTGT hàng NK do hải quan thu</t>
  </si>
  <si>
    <t>Thuế xuất khẩu</t>
  </si>
  <si>
    <t>Thuế nhập khẩu</t>
  </si>
  <si>
    <t>Thuế TTĐB hàng nhập khẩu</t>
  </si>
  <si>
    <t>Thuế GTGT hàng nhập khẩu</t>
  </si>
  <si>
    <t>Thu chênh lệch giá hàng nhập khẩu</t>
  </si>
  <si>
    <t>V</t>
  </si>
  <si>
    <t>Thu viện trợ (không kể viện trợ về cho vay lại)</t>
  </si>
  <si>
    <t>CÁC KHOẢN THU ĐỂ LẠI ĐƠN VỊ CHI QUẢN LÝ QUA NSNN</t>
  </si>
  <si>
    <t>Thu xổ số kiến thiết</t>
  </si>
  <si>
    <t>Thuế giá trị gia tăng</t>
  </si>
  <si>
    <t>Thu nhập sau thuế TNDN</t>
  </si>
  <si>
    <t>Thuế tiêu thụ đặc biệt</t>
  </si>
  <si>
    <t>Tiền phạt do ngành thuế thực hiện</t>
  </si>
  <si>
    <t>Thu từ phí BVMT nước thải</t>
  </si>
  <si>
    <t>Các khoản Ghi thu - Ghi chi</t>
  </si>
  <si>
    <t>Thu tiền sử dụng đất</t>
  </si>
  <si>
    <t>Thu sự nghiệp</t>
  </si>
  <si>
    <t>Phí thuộc lĩnh vực công nghiệp, xây dựng</t>
  </si>
  <si>
    <t>Phí thuộc lĩnh vực thương mại, đầu tư</t>
  </si>
  <si>
    <t>Phí thuộc lĩnh vực giao thông vận tải</t>
  </si>
  <si>
    <t>Phí thuộc lĩnh vực an ninh, trật tự, an toàn xã hội</t>
  </si>
  <si>
    <t>Phí thuộc lĩnh vực VH - XH</t>
  </si>
  <si>
    <t>Phí thuộc lĩnh vực giáo dục và đào tạo</t>
  </si>
  <si>
    <t>Phí thuộc lĩnh vực y tế</t>
  </si>
  <si>
    <t>3.10</t>
  </si>
  <si>
    <t>Phí thuộc lĩnh vực khoa học, công nghệ và môi trường</t>
  </si>
  <si>
    <t>3.11</t>
  </si>
  <si>
    <t>Lệ phí quản lý nhà nước liên quan đến quyền và nghĩa vụ của công dân</t>
  </si>
  <si>
    <t>3.12</t>
  </si>
  <si>
    <t>Lệ phí quản lý nhà nước liên quan đến quyền sở hữu, quyền sử dụng tài sản</t>
  </si>
  <si>
    <t>3.13</t>
  </si>
  <si>
    <t>Lệ phí quản lý nhà nước liên quan đến sản xuất, kinh doanh</t>
  </si>
  <si>
    <t>3.14</t>
  </si>
  <si>
    <t>Lệ phí quản lý nhà nước trong các lĩnh vực khác</t>
  </si>
  <si>
    <t>3.15</t>
  </si>
  <si>
    <t>Thu tiền phạt</t>
  </si>
  <si>
    <t>3.16</t>
  </si>
  <si>
    <t>Các khoản huy động theo quyết định của Nhà nước</t>
  </si>
  <si>
    <t>3.17</t>
  </si>
  <si>
    <t>Các khoản đóng góp</t>
  </si>
  <si>
    <t>3.18</t>
  </si>
  <si>
    <t>THU BỔ SUNG TỪ NGÂN SÁCH CẤP TRÊN</t>
  </si>
  <si>
    <t>Bổ sung cân đối</t>
  </si>
  <si>
    <t>Bổ sung có mục tiêu</t>
  </si>
  <si>
    <t>BS có mục tiêu bằng nguồn vốn trong nước</t>
  </si>
  <si>
    <t>BS có mục tiêu bằng nguồn vốn ngoài nước</t>
  </si>
  <si>
    <t>D</t>
  </si>
  <si>
    <t>THU TỪ NGÂN SÁCH CẤP DƯỚI NỘP LÊN</t>
  </si>
  <si>
    <t>E</t>
  </si>
  <si>
    <t>THU TÍN PHIẾU, TRÁI PHIẾU CỦA NSTW</t>
  </si>
  <si>
    <t>TỔNG SỐ (A đến E)</t>
  </si>
  <si>
    <r>
      <t xml:space="preserve">* Ghi chú: </t>
    </r>
    <r>
      <rPr>
        <sz val="11"/>
        <color indexed="8"/>
        <rFont val="Times New Roman"/>
        <family val="1"/>
      </rPr>
      <t xml:space="preserve">nếu kể cả số thu dầu thô năm 2008 là 9.748.027 triệu đồng thì tổng thu ngân sách nhà nước trên địa bàn là  144.541.380 triệu đồng, đạt 146,16 % so với Dự Toán </t>
    </r>
  </si>
  <si>
    <t>Tp.HCM ngày …… tháng …… năm 2008</t>
  </si>
  <si>
    <t>Giám đốc KBNN TP Hồ Chí Minh</t>
  </si>
  <si>
    <t>TỔNG THU NGÂN SÁCH ĐỊA PHƯƠNG</t>
  </si>
  <si>
    <t>Các khoản thu cân đối ngân sách địa phương</t>
  </si>
  <si>
    <t>Thu ngân sách địa phương hưởng theo phân cấp</t>
  </si>
  <si>
    <t>Các khoản thu NSĐP hưởng 100%</t>
  </si>
  <si>
    <t>Các khoản thu phân chia NSĐP hưởng theo tỷ lệ %</t>
  </si>
  <si>
    <t>Bổ sung từ NSTW</t>
  </si>
  <si>
    <t>*</t>
  </si>
  <si>
    <t>Thu chuyển nguồn NS năm trước</t>
  </si>
  <si>
    <t>Thu huy động đầu tư theo khoản 3 điều 8 luật NSNNN</t>
  </si>
  <si>
    <t>Vay trái phiếu đô thị và kho bạc</t>
  </si>
  <si>
    <t>Thu kết dư</t>
  </si>
  <si>
    <t>Thu viện trợ không hoàn lại</t>
  </si>
  <si>
    <t>Các khoản thu để lại đơn vị chi quản lý qua Ngân sách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</si>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</sst>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</numFmts>
  <fonts count="22"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b/>
      <u val="single"/>
      <sz val="11"/>
      <color indexed="62"/>
      <name val="Times New Roman"/>
      <family val="1"/>
    </font>
    <font>
      <b/>
      <u val="single"/>
      <sz val="11"/>
      <color indexed="53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164" fontId="1" fillId="0" borderId="0" xfId="15" applyNumberFormat="1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 quotePrefix="1">
      <alignment horizontal="center" vertical="center" wrapText="1"/>
    </xf>
    <xf numFmtId="0" fontId="11" fillId="0" borderId="8" xfId="0" applyFont="1" applyFill="1" applyBorder="1" applyAlignment="1" quotePrefix="1">
      <alignment vertical="center" wrapText="1"/>
    </xf>
    <xf numFmtId="0" fontId="12" fillId="0" borderId="0" xfId="0" applyFont="1" applyFill="1" applyAlignment="1">
      <alignment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64" fontId="6" fillId="0" borderId="6" xfId="15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15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164" fontId="11" fillId="0" borderId="8" xfId="15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 quotePrefix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4" fontId="6" fillId="0" borderId="14" xfId="15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3">
      <selection activeCell="E19" sqref="E19"/>
    </sheetView>
  </sheetViews>
  <sheetFormatPr defaultColWidth="15.421875" defaultRowHeight="12.75"/>
  <cols>
    <col min="1" max="1" width="5.57421875" style="5" bestFit="1" customWidth="1"/>
    <col min="2" max="2" width="61.57421875" style="3" customWidth="1"/>
    <col min="3" max="3" width="30.57421875" style="77" customWidth="1"/>
    <col min="4" max="16384" width="15.421875" style="3" customWidth="1"/>
  </cols>
  <sheetData>
    <row r="1" spans="1:3" ht="15" customHeight="1">
      <c r="A1" s="1" t="s">
        <v>0</v>
      </c>
      <c r="B1" s="1"/>
      <c r="C1" s="2" t="s">
        <v>1</v>
      </c>
    </row>
    <row r="2" spans="1:3" s="5" customFormat="1" ht="18.75" customHeight="1">
      <c r="A2" s="4" t="s">
        <v>2</v>
      </c>
      <c r="B2" s="4"/>
      <c r="C2" s="4"/>
    </row>
    <row r="3" spans="1:12" s="63" customFormat="1" ht="15" customHeight="1">
      <c r="A3" s="79" t="s">
        <v>217</v>
      </c>
      <c r="B3" s="79"/>
      <c r="C3" s="79"/>
      <c r="D3" s="70"/>
      <c r="E3" s="70"/>
      <c r="F3" s="70"/>
      <c r="G3" s="70"/>
      <c r="H3" s="70"/>
      <c r="I3" s="70"/>
      <c r="J3" s="70"/>
      <c r="K3" s="70"/>
      <c r="L3" s="70"/>
    </row>
    <row r="4" spans="1:3" s="5" customFormat="1" ht="13.5" thickBot="1">
      <c r="A4" s="6"/>
      <c r="B4" s="6"/>
      <c r="C4" s="7"/>
    </row>
    <row r="5" spans="1:3" s="6" customFormat="1" ht="12.75">
      <c r="A5" s="8" t="s">
        <v>3</v>
      </c>
      <c r="B5" s="9" t="s">
        <v>4</v>
      </c>
      <c r="C5" s="10" t="s">
        <v>5</v>
      </c>
    </row>
    <row r="6" spans="1:3" s="6" customFormat="1" ht="12.75">
      <c r="A6" s="11" t="s">
        <v>6</v>
      </c>
      <c r="B6" s="12" t="s">
        <v>7</v>
      </c>
      <c r="C6" s="13" t="s">
        <v>8</v>
      </c>
    </row>
    <row r="7" spans="1:3" s="17" customFormat="1" ht="45">
      <c r="A7" s="14"/>
      <c r="B7" s="15" t="s">
        <v>9</v>
      </c>
      <c r="C7" s="16">
        <f>+C8+C121</f>
        <v>115708743</v>
      </c>
    </row>
    <row r="8" spans="1:5" s="17" customFormat="1" ht="14.25">
      <c r="A8" s="18" t="s">
        <v>6</v>
      </c>
      <c r="B8" s="19" t="s">
        <v>10</v>
      </c>
      <c r="C8" s="20">
        <f>+C9+C105+C114+C120</f>
        <v>110627141</v>
      </c>
      <c r="E8" s="21"/>
    </row>
    <row r="9" spans="1:3" s="17" customFormat="1" ht="14.25">
      <c r="A9" s="18" t="s">
        <v>11</v>
      </c>
      <c r="B9" s="19" t="s">
        <v>12</v>
      </c>
      <c r="C9" s="22">
        <f>+C10+C26+C37+C52+C69+C70+C71+C72+C73+C76+C83+C84+C91</f>
        <v>63367794</v>
      </c>
    </row>
    <row r="10" spans="1:3" s="17" customFormat="1" ht="14.25">
      <c r="A10" s="18">
        <v>1</v>
      </c>
      <c r="B10" s="19" t="s">
        <v>13</v>
      </c>
      <c r="C10" s="23">
        <f>+SUM(C11:C13,C17,C21,C23:C25)</f>
        <v>9280351</v>
      </c>
    </row>
    <row r="11" spans="1:3" s="17" customFormat="1" ht="15">
      <c r="A11" s="24" t="s">
        <v>14</v>
      </c>
      <c r="B11" s="25" t="s">
        <v>15</v>
      </c>
      <c r="C11" s="26">
        <v>3526408</v>
      </c>
    </row>
    <row r="12" spans="1:3" s="17" customFormat="1" ht="15">
      <c r="A12" s="24" t="s">
        <v>16</v>
      </c>
      <c r="B12" s="25" t="s">
        <v>17</v>
      </c>
      <c r="C12" s="26">
        <v>3559466</v>
      </c>
    </row>
    <row r="13" spans="1:3" s="17" customFormat="1" ht="15">
      <c r="A13" s="24" t="s">
        <v>18</v>
      </c>
      <c r="B13" s="25" t="s">
        <v>19</v>
      </c>
      <c r="C13" s="26">
        <v>2189735</v>
      </c>
    </row>
    <row r="14" spans="1:3" s="17" customFormat="1" ht="15">
      <c r="A14" s="27"/>
      <c r="B14" s="28" t="s">
        <v>20</v>
      </c>
      <c r="C14" s="29">
        <v>188951</v>
      </c>
    </row>
    <row r="15" spans="1:3" s="32" customFormat="1" ht="30">
      <c r="A15" s="30"/>
      <c r="B15" s="31" t="s">
        <v>21</v>
      </c>
      <c r="C15" s="29"/>
    </row>
    <row r="16" spans="1:3" s="32" customFormat="1" ht="30">
      <c r="A16" s="30"/>
      <c r="B16" s="31" t="s">
        <v>22</v>
      </c>
      <c r="C16" s="29"/>
    </row>
    <row r="17" spans="1:3" s="17" customFormat="1" ht="15">
      <c r="A17" s="24" t="s">
        <v>23</v>
      </c>
      <c r="B17" s="25" t="s">
        <v>24</v>
      </c>
      <c r="C17" s="26">
        <v>0</v>
      </c>
    </row>
    <row r="18" spans="1:3" s="32" customFormat="1" ht="15">
      <c r="A18" s="27"/>
      <c r="B18" s="28" t="s">
        <v>20</v>
      </c>
      <c r="C18" s="29">
        <v>0</v>
      </c>
    </row>
    <row r="19" spans="1:3" s="32" customFormat="1" ht="15">
      <c r="A19" s="30"/>
      <c r="B19" s="31" t="s">
        <v>25</v>
      </c>
      <c r="C19" s="29">
        <v>0</v>
      </c>
    </row>
    <row r="20" spans="1:3" s="32" customFormat="1" ht="30">
      <c r="A20" s="30"/>
      <c r="B20" s="31" t="s">
        <v>21</v>
      </c>
      <c r="C20" s="29">
        <v>0</v>
      </c>
    </row>
    <row r="21" spans="1:3" s="17" customFormat="1" ht="15">
      <c r="A21" s="24" t="s">
        <v>26</v>
      </c>
      <c r="B21" s="25" t="s">
        <v>27</v>
      </c>
      <c r="C21" s="26">
        <v>623</v>
      </c>
    </row>
    <row r="22" spans="1:3" s="32" customFormat="1" ht="15">
      <c r="A22" s="27"/>
      <c r="B22" s="28" t="s">
        <v>28</v>
      </c>
      <c r="C22" s="29">
        <v>0</v>
      </c>
    </row>
    <row r="23" spans="1:3" s="17" customFormat="1" ht="15">
      <c r="A23" s="24" t="s">
        <v>29</v>
      </c>
      <c r="B23" s="25" t="s">
        <v>30</v>
      </c>
      <c r="C23" s="26">
        <v>2067</v>
      </c>
    </row>
    <row r="24" spans="1:3" s="17" customFormat="1" ht="15">
      <c r="A24" s="24" t="s">
        <v>31</v>
      </c>
      <c r="B24" s="25" t="s">
        <v>32</v>
      </c>
      <c r="C24" s="26">
        <v>664</v>
      </c>
    </row>
    <row r="25" spans="1:3" s="17" customFormat="1" ht="15">
      <c r="A25" s="24" t="s">
        <v>33</v>
      </c>
      <c r="B25" s="25" t="s">
        <v>34</v>
      </c>
      <c r="C25" s="26">
        <v>1388</v>
      </c>
    </row>
    <row r="26" spans="1:3" s="17" customFormat="1" ht="14.25">
      <c r="A26" s="18">
        <v>2</v>
      </c>
      <c r="B26" s="19" t="s">
        <v>35</v>
      </c>
      <c r="C26" s="23">
        <f>+SUM(C27:C29,C31,C33:C36)</f>
        <v>6790781</v>
      </c>
    </row>
    <row r="27" spans="1:3" s="17" customFormat="1" ht="15">
      <c r="A27" s="24" t="s">
        <v>36</v>
      </c>
      <c r="B27" s="25" t="s">
        <v>37</v>
      </c>
      <c r="C27" s="26">
        <v>2136333</v>
      </c>
    </row>
    <row r="28" spans="1:3" s="17" customFormat="1" ht="15">
      <c r="A28" s="24" t="s">
        <v>38</v>
      </c>
      <c r="B28" s="25" t="s">
        <v>39</v>
      </c>
      <c r="C28" s="26">
        <v>1682815</v>
      </c>
    </row>
    <row r="29" spans="1:3" s="17" customFormat="1" ht="15">
      <c r="A29" s="24" t="s">
        <v>40</v>
      </c>
      <c r="B29" s="25" t="s">
        <v>19</v>
      </c>
      <c r="C29" s="26">
        <v>2950082</v>
      </c>
    </row>
    <row r="30" spans="1:3" s="32" customFormat="1" ht="30">
      <c r="A30" s="27"/>
      <c r="B30" s="28" t="s">
        <v>41</v>
      </c>
      <c r="C30" s="26"/>
    </row>
    <row r="31" spans="1:3" s="17" customFormat="1" ht="15">
      <c r="A31" s="24" t="s">
        <v>42</v>
      </c>
      <c r="B31" s="25" t="s">
        <v>24</v>
      </c>
      <c r="C31" s="26">
        <v>0</v>
      </c>
    </row>
    <row r="32" spans="1:3" s="32" customFormat="1" ht="15">
      <c r="A32" s="27"/>
      <c r="B32" s="28" t="s">
        <v>43</v>
      </c>
      <c r="C32" s="26"/>
    </row>
    <row r="33" spans="1:3" s="17" customFormat="1" ht="15">
      <c r="A33" s="24" t="s">
        <v>44</v>
      </c>
      <c r="B33" s="25" t="s">
        <v>27</v>
      </c>
      <c r="C33" s="26">
        <v>304</v>
      </c>
    </row>
    <row r="34" spans="1:3" s="17" customFormat="1" ht="15">
      <c r="A34" s="24" t="s">
        <v>45</v>
      </c>
      <c r="B34" s="25" t="s">
        <v>30</v>
      </c>
      <c r="C34" s="26">
        <v>4232</v>
      </c>
    </row>
    <row r="35" spans="1:3" s="17" customFormat="1" ht="15">
      <c r="A35" s="24" t="s">
        <v>46</v>
      </c>
      <c r="B35" s="25" t="s">
        <v>32</v>
      </c>
      <c r="C35" s="26">
        <v>2176</v>
      </c>
    </row>
    <row r="36" spans="1:3" s="17" customFormat="1" ht="15">
      <c r="A36" s="24" t="s">
        <v>47</v>
      </c>
      <c r="B36" s="25" t="s">
        <v>34</v>
      </c>
      <c r="C36" s="26">
        <v>14839</v>
      </c>
    </row>
    <row r="37" spans="1:3" s="17" customFormat="1" ht="14.25">
      <c r="A37" s="18">
        <v>3</v>
      </c>
      <c r="B37" s="19" t="s">
        <v>48</v>
      </c>
      <c r="C37" s="23">
        <f>+SUM(C38,C40,C41,C44,C46,C48:C50,C51)</f>
        <v>13219770</v>
      </c>
    </row>
    <row r="38" spans="1:3" s="17" customFormat="1" ht="15">
      <c r="A38" s="24" t="s">
        <v>49</v>
      </c>
      <c r="B38" s="25" t="s">
        <v>37</v>
      </c>
      <c r="C38" s="26">
        <v>3644847</v>
      </c>
    </row>
    <row r="39" spans="1:3" s="32" customFormat="1" ht="30">
      <c r="A39" s="27"/>
      <c r="B39" s="28" t="s">
        <v>50</v>
      </c>
      <c r="C39" s="29">
        <v>132627</v>
      </c>
    </row>
    <row r="40" spans="1:3" s="17" customFormat="1" ht="15">
      <c r="A40" s="24" t="s">
        <v>51</v>
      </c>
      <c r="B40" s="25" t="s">
        <v>39</v>
      </c>
      <c r="C40" s="26">
        <v>2568052</v>
      </c>
    </row>
    <row r="41" spans="1:3" s="17" customFormat="1" ht="15">
      <c r="A41" s="24" t="s">
        <v>52</v>
      </c>
      <c r="B41" s="25" t="s">
        <v>19</v>
      </c>
      <c r="C41" s="26">
        <v>6606047</v>
      </c>
    </row>
    <row r="42" spans="1:3" s="32" customFormat="1" ht="30">
      <c r="A42" s="27"/>
      <c r="B42" s="28" t="s">
        <v>53</v>
      </c>
      <c r="C42" s="29">
        <v>5260</v>
      </c>
    </row>
    <row r="43" spans="1:3" s="32" customFormat="1" ht="30">
      <c r="A43" s="30"/>
      <c r="B43" s="31" t="s">
        <v>54</v>
      </c>
      <c r="C43" s="29">
        <v>357195</v>
      </c>
    </row>
    <row r="44" spans="1:3" s="17" customFormat="1" ht="15">
      <c r="A44" s="24" t="s">
        <v>55</v>
      </c>
      <c r="B44" s="25" t="s">
        <v>56</v>
      </c>
      <c r="C44" s="26">
        <v>0</v>
      </c>
    </row>
    <row r="45" spans="1:3" s="32" customFormat="1" ht="15" customHeight="1">
      <c r="A45" s="27"/>
      <c r="B45" s="28" t="s">
        <v>57</v>
      </c>
      <c r="C45" s="29">
        <v>0</v>
      </c>
    </row>
    <row r="46" spans="1:3" s="17" customFormat="1" ht="15">
      <c r="A46" s="24" t="s">
        <v>58</v>
      </c>
      <c r="B46" s="25" t="s">
        <v>27</v>
      </c>
      <c r="C46" s="26">
        <v>1261</v>
      </c>
    </row>
    <row r="47" spans="1:3" s="32" customFormat="1" ht="15">
      <c r="A47" s="27"/>
      <c r="B47" s="28" t="s">
        <v>59</v>
      </c>
      <c r="C47" s="29">
        <v>0</v>
      </c>
    </row>
    <row r="48" spans="1:3" s="17" customFormat="1" ht="15">
      <c r="A48" s="24" t="s">
        <v>60</v>
      </c>
      <c r="B48" s="25" t="s">
        <v>30</v>
      </c>
      <c r="C48" s="26">
        <v>5399</v>
      </c>
    </row>
    <row r="49" spans="1:3" s="17" customFormat="1" ht="15">
      <c r="A49" s="24" t="s">
        <v>61</v>
      </c>
      <c r="B49" s="25" t="s">
        <v>62</v>
      </c>
      <c r="C49" s="26">
        <v>80144</v>
      </c>
    </row>
    <row r="50" spans="1:3" s="32" customFormat="1" ht="15">
      <c r="A50" s="24" t="s">
        <v>63</v>
      </c>
      <c r="B50" s="25" t="s">
        <v>64</v>
      </c>
      <c r="C50" s="26">
        <v>306208</v>
      </c>
    </row>
    <row r="51" spans="1:3" s="17" customFormat="1" ht="15">
      <c r="A51" s="24" t="s">
        <v>65</v>
      </c>
      <c r="B51" s="25" t="s">
        <v>34</v>
      </c>
      <c r="C51" s="26">
        <v>7812</v>
      </c>
    </row>
    <row r="52" spans="1:3" s="17" customFormat="1" ht="14.25">
      <c r="A52" s="18">
        <v>4</v>
      </c>
      <c r="B52" s="19" t="s">
        <v>66</v>
      </c>
      <c r="C52" s="23">
        <f>+C53+C62</f>
        <v>15055916</v>
      </c>
    </row>
    <row r="53" spans="1:3" s="17" customFormat="1" ht="14.25">
      <c r="A53" s="18" t="s">
        <v>67</v>
      </c>
      <c r="B53" s="19" t="s">
        <v>68</v>
      </c>
      <c r="C53" s="23">
        <f>+SUM(C54:C56,C58:C61)</f>
        <v>11610652</v>
      </c>
    </row>
    <row r="54" spans="1:3" s="17" customFormat="1" ht="30">
      <c r="A54" s="24" t="s">
        <v>69</v>
      </c>
      <c r="B54" s="25" t="s">
        <v>15</v>
      </c>
      <c r="C54" s="26">
        <v>5034254</v>
      </c>
    </row>
    <row r="55" spans="1:3" s="17" customFormat="1" ht="30">
      <c r="A55" s="24" t="s">
        <v>70</v>
      </c>
      <c r="B55" s="25" t="s">
        <v>39</v>
      </c>
      <c r="C55" s="26">
        <v>308211</v>
      </c>
    </row>
    <row r="56" spans="1:3" s="17" customFormat="1" ht="30">
      <c r="A56" s="24" t="s">
        <v>71</v>
      </c>
      <c r="B56" s="25" t="s">
        <v>19</v>
      </c>
      <c r="C56" s="26">
        <v>6100123</v>
      </c>
    </row>
    <row r="57" spans="1:3" s="17" customFormat="1" ht="30">
      <c r="A57" s="27"/>
      <c r="B57" s="28" t="s">
        <v>72</v>
      </c>
      <c r="C57" s="29">
        <v>105395</v>
      </c>
    </row>
    <row r="58" spans="1:3" s="17" customFormat="1" ht="30">
      <c r="A58" s="24" t="s">
        <v>73</v>
      </c>
      <c r="B58" s="25" t="s">
        <v>74</v>
      </c>
      <c r="C58" s="26">
        <v>0</v>
      </c>
    </row>
    <row r="59" spans="1:3" s="17" customFormat="1" ht="30">
      <c r="A59" s="24" t="s">
        <v>75</v>
      </c>
      <c r="B59" s="25" t="s">
        <v>27</v>
      </c>
      <c r="C59" s="26">
        <v>203</v>
      </c>
    </row>
    <row r="60" spans="1:3" s="17" customFormat="1" ht="30">
      <c r="A60" s="24" t="s">
        <v>76</v>
      </c>
      <c r="B60" s="25" t="s">
        <v>30</v>
      </c>
      <c r="C60" s="26">
        <v>92098</v>
      </c>
    </row>
    <row r="61" spans="1:3" s="17" customFormat="1" ht="30">
      <c r="A61" s="24" t="s">
        <v>77</v>
      </c>
      <c r="B61" s="25" t="s">
        <v>34</v>
      </c>
      <c r="C61" s="26">
        <v>75763</v>
      </c>
    </row>
    <row r="62" spans="1:3" s="17" customFormat="1" ht="28.5">
      <c r="A62" s="18" t="s">
        <v>78</v>
      </c>
      <c r="B62" s="19" t="s">
        <v>79</v>
      </c>
      <c r="C62" s="33">
        <f>+SUM(C63:C68)</f>
        <v>3445264</v>
      </c>
    </row>
    <row r="63" spans="1:3" s="17" customFormat="1" ht="30">
      <c r="A63" s="24" t="s">
        <v>78</v>
      </c>
      <c r="B63" s="25" t="s">
        <v>15</v>
      </c>
      <c r="C63" s="26">
        <v>1313523</v>
      </c>
    </row>
    <row r="64" spans="1:3" s="17" customFormat="1" ht="30">
      <c r="A64" s="24" t="s">
        <v>80</v>
      </c>
      <c r="B64" s="25" t="s">
        <v>39</v>
      </c>
      <c r="C64" s="26">
        <v>37753</v>
      </c>
    </row>
    <row r="65" spans="1:3" s="17" customFormat="1" ht="30">
      <c r="A65" s="24" t="s">
        <v>81</v>
      </c>
      <c r="B65" s="25" t="s">
        <v>19</v>
      </c>
      <c r="C65" s="26">
        <v>1913442</v>
      </c>
    </row>
    <row r="66" spans="1:3" s="17" customFormat="1" ht="30">
      <c r="A66" s="24" t="s">
        <v>82</v>
      </c>
      <c r="B66" s="25" t="s">
        <v>27</v>
      </c>
      <c r="C66" s="26">
        <v>72</v>
      </c>
    </row>
    <row r="67" spans="1:3" s="17" customFormat="1" ht="30">
      <c r="A67" s="24" t="s">
        <v>83</v>
      </c>
      <c r="B67" s="25" t="s">
        <v>30</v>
      </c>
      <c r="C67" s="26">
        <v>127825</v>
      </c>
    </row>
    <row r="68" spans="1:3" s="17" customFormat="1" ht="30">
      <c r="A68" s="24" t="s">
        <v>84</v>
      </c>
      <c r="B68" s="25" t="s">
        <v>34</v>
      </c>
      <c r="C68" s="26">
        <v>52649</v>
      </c>
    </row>
    <row r="69" spans="1:3" s="17" customFormat="1" ht="14.25">
      <c r="A69" s="18">
        <v>5</v>
      </c>
      <c r="B69" s="19" t="s">
        <v>85</v>
      </c>
      <c r="C69" s="23">
        <v>546</v>
      </c>
    </row>
    <row r="70" spans="1:3" s="17" customFormat="1" ht="14.25">
      <c r="A70" s="18">
        <v>6</v>
      </c>
      <c r="B70" s="19" t="s">
        <v>86</v>
      </c>
      <c r="C70" s="23">
        <v>5690777</v>
      </c>
    </row>
    <row r="71" spans="1:3" s="17" customFormat="1" ht="14.25">
      <c r="A71" s="18">
        <v>7</v>
      </c>
      <c r="B71" s="19" t="s">
        <v>87</v>
      </c>
      <c r="C71" s="23">
        <v>2108485</v>
      </c>
    </row>
    <row r="72" spans="1:3" s="17" customFormat="1" ht="14.25">
      <c r="A72" s="18">
        <v>8</v>
      </c>
      <c r="B72" s="19" t="s">
        <v>88</v>
      </c>
      <c r="C72" s="23">
        <v>801899</v>
      </c>
    </row>
    <row r="73" spans="1:3" s="17" customFormat="1" ht="14.25">
      <c r="A73" s="18">
        <v>9</v>
      </c>
      <c r="B73" s="19" t="s">
        <v>89</v>
      </c>
      <c r="C73" s="34">
        <f>+SUM(C74:C75)</f>
        <v>1052527</v>
      </c>
    </row>
    <row r="74" spans="1:3" s="17" customFormat="1" ht="15">
      <c r="A74" s="35" t="s">
        <v>90</v>
      </c>
      <c r="B74" s="25" t="s">
        <v>91</v>
      </c>
      <c r="C74" s="29">
        <v>792366</v>
      </c>
    </row>
    <row r="75" spans="1:3" s="17" customFormat="1" ht="15">
      <c r="A75" s="35" t="s">
        <v>92</v>
      </c>
      <c r="B75" s="25" t="s">
        <v>93</v>
      </c>
      <c r="C75" s="29">
        <v>260161</v>
      </c>
    </row>
    <row r="76" spans="1:3" s="17" customFormat="1" ht="14.25">
      <c r="A76" s="18">
        <v>10</v>
      </c>
      <c r="B76" s="19" t="s">
        <v>94</v>
      </c>
      <c r="C76" s="23">
        <f>+SUM(C77:C79,C81:C82)</f>
        <v>7525781</v>
      </c>
    </row>
    <row r="77" spans="1:3" s="17" customFormat="1" ht="30">
      <c r="A77" s="24" t="s">
        <v>95</v>
      </c>
      <c r="B77" s="25" t="s">
        <v>96</v>
      </c>
      <c r="C77" s="26">
        <v>111382</v>
      </c>
    </row>
    <row r="78" spans="1:3" s="17" customFormat="1" ht="30">
      <c r="A78" s="24" t="s">
        <v>97</v>
      </c>
      <c r="B78" s="25" t="s">
        <v>98</v>
      </c>
      <c r="C78" s="26">
        <v>562307</v>
      </c>
    </row>
    <row r="79" spans="1:3" s="17" customFormat="1" ht="30">
      <c r="A79" s="24" t="s">
        <v>99</v>
      </c>
      <c r="B79" s="25" t="s">
        <v>100</v>
      </c>
      <c r="C79" s="26">
        <v>587790</v>
      </c>
    </row>
    <row r="80" spans="1:3" s="17" customFormat="1" ht="15" customHeight="1">
      <c r="A80" s="27"/>
      <c r="B80" s="28" t="s">
        <v>57</v>
      </c>
      <c r="C80" s="29">
        <v>0</v>
      </c>
    </row>
    <row r="81" spans="1:3" s="17" customFormat="1" ht="30">
      <c r="A81" s="24" t="s">
        <v>101</v>
      </c>
      <c r="B81" s="25" t="s">
        <v>102</v>
      </c>
      <c r="C81" s="26">
        <v>5991273</v>
      </c>
    </row>
    <row r="82" spans="1:3" s="17" customFormat="1" ht="30">
      <c r="A82" s="24" t="s">
        <v>103</v>
      </c>
      <c r="B82" s="25" t="s">
        <v>104</v>
      </c>
      <c r="C82" s="26">
        <v>273029</v>
      </c>
    </row>
    <row r="83" spans="1:3" s="17" customFormat="1" ht="14.25">
      <c r="A83" s="18">
        <v>11</v>
      </c>
      <c r="B83" s="19" t="s">
        <v>105</v>
      </c>
      <c r="C83" s="23">
        <v>4551</v>
      </c>
    </row>
    <row r="84" spans="1:3" s="17" customFormat="1" ht="14.25">
      <c r="A84" s="18">
        <v>12</v>
      </c>
      <c r="B84" s="19" t="s">
        <v>106</v>
      </c>
      <c r="C84" s="23">
        <f>+SUM(C85,C87:C90)</f>
        <v>52541</v>
      </c>
    </row>
    <row r="85" spans="1:3" s="17" customFormat="1" ht="30">
      <c r="A85" s="24" t="s">
        <v>107</v>
      </c>
      <c r="B85" s="25" t="s">
        <v>108</v>
      </c>
      <c r="C85" s="26">
        <v>4118</v>
      </c>
    </row>
    <row r="86" spans="1:3" s="32" customFormat="1" ht="15">
      <c r="A86" s="27"/>
      <c r="B86" s="28" t="s">
        <v>109</v>
      </c>
      <c r="C86" s="29">
        <v>616</v>
      </c>
    </row>
    <row r="87" spans="1:3" s="17" customFormat="1" ht="30">
      <c r="A87" s="24" t="s">
        <v>110</v>
      </c>
      <c r="B87" s="25" t="s">
        <v>111</v>
      </c>
      <c r="C87" s="26">
        <v>0</v>
      </c>
    </row>
    <row r="88" spans="1:3" s="17" customFormat="1" ht="30">
      <c r="A88" s="24" t="s">
        <v>112</v>
      </c>
      <c r="B88" s="25" t="s">
        <v>113</v>
      </c>
      <c r="C88" s="26">
        <v>506</v>
      </c>
    </row>
    <row r="89" spans="1:3" s="17" customFormat="1" ht="30">
      <c r="A89" s="24" t="s">
        <v>114</v>
      </c>
      <c r="B89" s="25" t="s">
        <v>115</v>
      </c>
      <c r="C89" s="26">
        <v>32310</v>
      </c>
    </row>
    <row r="90" spans="1:3" s="17" customFormat="1" ht="30">
      <c r="A90" s="24" t="s">
        <v>116</v>
      </c>
      <c r="B90" s="25" t="s">
        <v>117</v>
      </c>
      <c r="C90" s="26">
        <v>15607</v>
      </c>
    </row>
    <row r="91" spans="1:3" s="17" customFormat="1" ht="14.25">
      <c r="A91" s="18">
        <v>13</v>
      </c>
      <c r="B91" s="19" t="s">
        <v>34</v>
      </c>
      <c r="C91" s="23">
        <f>+SUM(C92,C94,C96,C98:C104)</f>
        <v>1783869</v>
      </c>
    </row>
    <row r="92" spans="1:3" s="17" customFormat="1" ht="30">
      <c r="A92" s="24" t="s">
        <v>118</v>
      </c>
      <c r="B92" s="25" t="s">
        <v>119</v>
      </c>
      <c r="C92" s="26">
        <v>28875</v>
      </c>
    </row>
    <row r="93" spans="1:3" s="17" customFormat="1" ht="15">
      <c r="A93" s="27"/>
      <c r="B93" s="28" t="s">
        <v>109</v>
      </c>
      <c r="C93" s="26">
        <v>28221</v>
      </c>
    </row>
    <row r="94" spans="1:3" s="17" customFormat="1" ht="30">
      <c r="A94" s="24" t="s">
        <v>120</v>
      </c>
      <c r="B94" s="25" t="s">
        <v>121</v>
      </c>
      <c r="C94" s="26">
        <v>400465</v>
      </c>
    </row>
    <row r="95" spans="1:3" s="17" customFormat="1" ht="15">
      <c r="A95" s="27"/>
      <c r="B95" s="28" t="s">
        <v>122</v>
      </c>
      <c r="C95" s="29">
        <v>239636</v>
      </c>
    </row>
    <row r="96" spans="1:3" s="17" customFormat="1" ht="30">
      <c r="A96" s="24" t="s">
        <v>123</v>
      </c>
      <c r="B96" s="25" t="s">
        <v>124</v>
      </c>
      <c r="C96" s="26">
        <v>123713</v>
      </c>
    </row>
    <row r="97" spans="1:3" s="32" customFormat="1" ht="15">
      <c r="A97" s="27"/>
      <c r="B97" s="28" t="s">
        <v>125</v>
      </c>
      <c r="C97" s="29">
        <v>30425</v>
      </c>
    </row>
    <row r="98" spans="1:3" s="17" customFormat="1" ht="30">
      <c r="A98" s="24" t="s">
        <v>126</v>
      </c>
      <c r="B98" s="25" t="s">
        <v>127</v>
      </c>
      <c r="C98" s="26">
        <v>0</v>
      </c>
    </row>
    <row r="99" spans="1:3" s="17" customFormat="1" ht="30">
      <c r="A99" s="24" t="s">
        <v>128</v>
      </c>
      <c r="B99" s="25" t="s">
        <v>129</v>
      </c>
      <c r="C99" s="26">
        <v>6</v>
      </c>
    </row>
    <row r="100" spans="1:3" s="17" customFormat="1" ht="30">
      <c r="A100" s="24" t="s">
        <v>130</v>
      </c>
      <c r="B100" s="25" t="s">
        <v>131</v>
      </c>
      <c r="C100" s="26">
        <v>13817</v>
      </c>
    </row>
    <row r="101" spans="1:3" s="17" customFormat="1" ht="30">
      <c r="A101" s="24" t="s">
        <v>132</v>
      </c>
      <c r="B101" s="25" t="s">
        <v>133</v>
      </c>
      <c r="C101" s="26">
        <v>13846</v>
      </c>
    </row>
    <row r="102" spans="1:3" s="17" customFormat="1" ht="30">
      <c r="A102" s="24" t="s">
        <v>134</v>
      </c>
      <c r="B102" s="25" t="s">
        <v>135</v>
      </c>
      <c r="C102" s="26">
        <v>227300</v>
      </c>
    </row>
    <row r="103" spans="1:3" s="17" customFormat="1" ht="30">
      <c r="A103" s="24" t="s">
        <v>136</v>
      </c>
      <c r="B103" s="25" t="s">
        <v>137</v>
      </c>
      <c r="C103" s="26">
        <v>0</v>
      </c>
    </row>
    <row r="104" spans="1:3" s="17" customFormat="1" ht="30">
      <c r="A104" s="24" t="s">
        <v>138</v>
      </c>
      <c r="B104" s="25" t="s">
        <v>139</v>
      </c>
      <c r="C104" s="26">
        <v>975847</v>
      </c>
    </row>
    <row r="105" spans="1:3" s="17" customFormat="1" ht="14.25">
      <c r="A105" s="18" t="s">
        <v>140</v>
      </c>
      <c r="B105" s="19" t="s">
        <v>141</v>
      </c>
      <c r="C105" s="22"/>
    </row>
    <row r="106" spans="1:3" s="17" customFormat="1" ht="15">
      <c r="A106" s="24">
        <v>1</v>
      </c>
      <c r="B106" s="25" t="s">
        <v>142</v>
      </c>
      <c r="C106" s="26">
        <v>0</v>
      </c>
    </row>
    <row r="107" spans="1:3" s="17" customFormat="1" ht="15">
      <c r="A107" s="24"/>
      <c r="B107" s="28" t="s">
        <v>143</v>
      </c>
      <c r="C107" s="26">
        <v>0</v>
      </c>
    </row>
    <row r="108" spans="1:3" s="17" customFormat="1" ht="15">
      <c r="A108" s="35"/>
      <c r="B108" s="31" t="s">
        <v>144</v>
      </c>
      <c r="C108" s="26">
        <v>0</v>
      </c>
    </row>
    <row r="109" spans="1:3" s="17" customFormat="1" ht="15">
      <c r="A109" s="35"/>
      <c r="B109" s="31" t="s">
        <v>145</v>
      </c>
      <c r="C109" s="26">
        <v>0</v>
      </c>
    </row>
    <row r="110" spans="1:3" s="17" customFormat="1" ht="15">
      <c r="A110" s="24">
        <v>2</v>
      </c>
      <c r="B110" s="25" t="s">
        <v>146</v>
      </c>
      <c r="C110" s="26"/>
    </row>
    <row r="111" spans="1:3" s="17" customFormat="1" ht="15">
      <c r="A111" s="24"/>
      <c r="B111" s="28" t="s">
        <v>143</v>
      </c>
      <c r="C111" s="26">
        <v>0</v>
      </c>
    </row>
    <row r="112" spans="1:3" s="17" customFormat="1" ht="15">
      <c r="A112" s="35"/>
      <c r="B112" s="31" t="s">
        <v>144</v>
      </c>
      <c r="C112" s="26">
        <v>0</v>
      </c>
    </row>
    <row r="113" spans="1:3" s="17" customFormat="1" ht="15">
      <c r="A113" s="35"/>
      <c r="B113" s="31" t="s">
        <v>147</v>
      </c>
      <c r="C113" s="26">
        <v>0</v>
      </c>
    </row>
    <row r="114" spans="1:3" s="17" customFormat="1" ht="28.5">
      <c r="A114" s="18" t="s">
        <v>148</v>
      </c>
      <c r="B114" s="19" t="s">
        <v>149</v>
      </c>
      <c r="C114" s="22">
        <f>+SUM(C115:C119)</f>
        <v>47113587</v>
      </c>
    </row>
    <row r="115" spans="1:3" s="17" customFormat="1" ht="15">
      <c r="A115" s="24">
        <v>1</v>
      </c>
      <c r="B115" s="25" t="s">
        <v>150</v>
      </c>
      <c r="C115" s="26">
        <v>106172</v>
      </c>
    </row>
    <row r="116" spans="1:3" s="17" customFormat="1" ht="15">
      <c r="A116" s="24">
        <v>2</v>
      </c>
      <c r="B116" s="25" t="s">
        <v>151</v>
      </c>
      <c r="C116" s="26">
        <v>14001627</v>
      </c>
    </row>
    <row r="117" spans="1:3" s="17" customFormat="1" ht="15">
      <c r="A117" s="24">
        <v>3</v>
      </c>
      <c r="B117" s="25" t="s">
        <v>152</v>
      </c>
      <c r="C117" s="26">
        <v>4388331</v>
      </c>
    </row>
    <row r="118" spans="1:3" s="17" customFormat="1" ht="15">
      <c r="A118" s="24">
        <v>4</v>
      </c>
      <c r="B118" s="25" t="s">
        <v>153</v>
      </c>
      <c r="C118" s="26">
        <v>28617346</v>
      </c>
    </row>
    <row r="119" spans="1:3" s="17" customFormat="1" ht="15">
      <c r="A119" s="24">
        <v>5</v>
      </c>
      <c r="B119" s="25" t="s">
        <v>154</v>
      </c>
      <c r="C119" s="26">
        <v>111</v>
      </c>
    </row>
    <row r="120" spans="1:3" s="17" customFormat="1" ht="14.25">
      <c r="A120" s="18" t="s">
        <v>155</v>
      </c>
      <c r="B120" s="19" t="s">
        <v>156</v>
      </c>
      <c r="C120" s="22">
        <v>145760</v>
      </c>
    </row>
    <row r="121" spans="1:3" s="17" customFormat="1" ht="29.25" thickBot="1">
      <c r="A121" s="36" t="s">
        <v>7</v>
      </c>
      <c r="B121" s="37" t="s">
        <v>157</v>
      </c>
      <c r="C121" s="38">
        <f>+C132+C131+C122</f>
        <v>5081602</v>
      </c>
    </row>
    <row r="122" spans="1:3" s="32" customFormat="1" ht="15" customHeight="1" hidden="1">
      <c r="A122" s="39">
        <v>1</v>
      </c>
      <c r="B122" s="40" t="s">
        <v>158</v>
      </c>
      <c r="C122" s="41">
        <f>+SUM(C123:C130)</f>
        <v>831452</v>
      </c>
    </row>
    <row r="123" spans="1:3" s="32" customFormat="1" ht="15" customHeight="1" hidden="1">
      <c r="A123" s="27" t="s">
        <v>14</v>
      </c>
      <c r="B123" s="28" t="s">
        <v>159</v>
      </c>
      <c r="C123" s="42">
        <v>246513</v>
      </c>
    </row>
    <row r="124" spans="1:3" s="32" customFormat="1" ht="15" customHeight="1" hidden="1">
      <c r="A124" s="27" t="s">
        <v>16</v>
      </c>
      <c r="B124" s="28" t="s">
        <v>19</v>
      </c>
      <c r="C124" s="42">
        <v>101814</v>
      </c>
    </row>
    <row r="125" spans="1:3" s="32" customFormat="1" ht="15" customHeight="1" hidden="1">
      <c r="A125" s="27" t="s">
        <v>18</v>
      </c>
      <c r="B125" s="28" t="s">
        <v>160</v>
      </c>
      <c r="C125" s="42">
        <v>154500</v>
      </c>
    </row>
    <row r="126" spans="1:3" s="32" customFormat="1" ht="15" customHeight="1" hidden="1">
      <c r="A126" s="27" t="s">
        <v>23</v>
      </c>
      <c r="B126" s="28" t="s">
        <v>161</v>
      </c>
      <c r="C126" s="42">
        <v>328622</v>
      </c>
    </row>
    <row r="127" spans="1:3" s="32" customFormat="1" ht="15" customHeight="1" hidden="1">
      <c r="A127" s="27" t="s">
        <v>26</v>
      </c>
      <c r="B127" s="28" t="s">
        <v>32</v>
      </c>
      <c r="C127" s="42">
        <v>0</v>
      </c>
    </row>
    <row r="128" spans="1:3" s="32" customFormat="1" ht="15" customHeight="1" hidden="1">
      <c r="A128" s="27" t="s">
        <v>29</v>
      </c>
      <c r="B128" s="28" t="s">
        <v>30</v>
      </c>
      <c r="C128" s="42">
        <v>3</v>
      </c>
    </row>
    <row r="129" spans="1:3" s="32" customFormat="1" ht="15" customHeight="1" hidden="1">
      <c r="A129" s="27" t="s">
        <v>31</v>
      </c>
      <c r="B129" s="28" t="s">
        <v>162</v>
      </c>
      <c r="C129" s="42">
        <v>0</v>
      </c>
    </row>
    <row r="130" spans="1:3" s="32" customFormat="1" ht="15" customHeight="1" hidden="1">
      <c r="A130" s="27" t="s">
        <v>33</v>
      </c>
      <c r="B130" s="28" t="s">
        <v>34</v>
      </c>
      <c r="C130" s="42">
        <v>0</v>
      </c>
    </row>
    <row r="131" spans="1:3" s="32" customFormat="1" ht="15" customHeight="1" hidden="1">
      <c r="A131" s="43">
        <v>2</v>
      </c>
      <c r="B131" s="44" t="s">
        <v>163</v>
      </c>
      <c r="C131" s="45">
        <v>140015</v>
      </c>
    </row>
    <row r="132" spans="1:3" s="32" customFormat="1" ht="15" customHeight="1" hidden="1">
      <c r="A132" s="43">
        <v>3</v>
      </c>
      <c r="B132" s="44" t="s">
        <v>164</v>
      </c>
      <c r="C132" s="45">
        <f>+SUM(C133:C150)</f>
        <v>4110135</v>
      </c>
    </row>
    <row r="133" spans="1:3" s="32" customFormat="1" ht="15" customHeight="1" hidden="1">
      <c r="A133" s="27" t="s">
        <v>49</v>
      </c>
      <c r="B133" s="28" t="s">
        <v>165</v>
      </c>
      <c r="C133" s="42">
        <v>435393</v>
      </c>
    </row>
    <row r="134" spans="1:3" s="32" customFormat="1" ht="15" customHeight="1" hidden="1">
      <c r="A134" s="27" t="s">
        <v>51</v>
      </c>
      <c r="B134" s="28" t="s">
        <v>166</v>
      </c>
      <c r="C134" s="42">
        <v>58937</v>
      </c>
    </row>
    <row r="135" spans="1:3" s="32" customFormat="1" ht="15" customHeight="1" hidden="1">
      <c r="A135" s="27" t="s">
        <v>52</v>
      </c>
      <c r="B135" s="28" t="s">
        <v>167</v>
      </c>
      <c r="C135" s="42">
        <v>869</v>
      </c>
    </row>
    <row r="136" spans="1:3" s="32" customFormat="1" ht="15" customHeight="1" hidden="1">
      <c r="A136" s="27" t="s">
        <v>55</v>
      </c>
      <c r="B136" s="28" t="s">
        <v>168</v>
      </c>
      <c r="C136" s="42">
        <v>37337</v>
      </c>
    </row>
    <row r="137" spans="1:3" s="32" customFormat="1" ht="15" customHeight="1" hidden="1">
      <c r="A137" s="27" t="s">
        <v>58</v>
      </c>
      <c r="B137" s="28" t="s">
        <v>169</v>
      </c>
      <c r="C137" s="42">
        <v>267</v>
      </c>
    </row>
    <row r="138" spans="1:3" s="32" customFormat="1" ht="15" customHeight="1" hidden="1">
      <c r="A138" s="27" t="s">
        <v>60</v>
      </c>
      <c r="B138" s="28" t="s">
        <v>170</v>
      </c>
      <c r="C138" s="42">
        <v>106</v>
      </c>
    </row>
    <row r="139" spans="1:3" s="32" customFormat="1" ht="15" customHeight="1" hidden="1">
      <c r="A139" s="27" t="s">
        <v>61</v>
      </c>
      <c r="B139" s="28" t="s">
        <v>171</v>
      </c>
      <c r="C139" s="42">
        <v>11906</v>
      </c>
    </row>
    <row r="140" spans="1:3" s="32" customFormat="1" ht="15" customHeight="1" hidden="1">
      <c r="A140" s="27" t="s">
        <v>63</v>
      </c>
      <c r="B140" s="28" t="s">
        <v>172</v>
      </c>
      <c r="C140" s="42">
        <v>395640</v>
      </c>
    </row>
    <row r="141" spans="1:3" s="32" customFormat="1" ht="15" customHeight="1" hidden="1">
      <c r="A141" s="27" t="s">
        <v>65</v>
      </c>
      <c r="B141" s="28" t="s">
        <v>173</v>
      </c>
      <c r="C141" s="42">
        <v>3015226</v>
      </c>
    </row>
    <row r="142" spans="1:3" s="32" customFormat="1" ht="15" customHeight="1" hidden="1">
      <c r="A142" s="27" t="s">
        <v>174</v>
      </c>
      <c r="B142" s="28" t="s">
        <v>175</v>
      </c>
      <c r="C142" s="42">
        <v>242</v>
      </c>
    </row>
    <row r="143" spans="1:3" s="32" customFormat="1" ht="30" customHeight="1" hidden="1">
      <c r="A143" s="27" t="s">
        <v>176</v>
      </c>
      <c r="B143" s="28" t="s">
        <v>177</v>
      </c>
      <c r="C143" s="42">
        <v>379</v>
      </c>
    </row>
    <row r="144" spans="1:3" s="32" customFormat="1" ht="30" customHeight="1" hidden="1">
      <c r="A144" s="27" t="s">
        <v>178</v>
      </c>
      <c r="B144" s="28" t="s">
        <v>179</v>
      </c>
      <c r="C144" s="42">
        <v>2732</v>
      </c>
    </row>
    <row r="145" spans="1:3" s="32" customFormat="1" ht="15" customHeight="1" hidden="1">
      <c r="A145" s="27" t="s">
        <v>180</v>
      </c>
      <c r="B145" s="28" t="s">
        <v>181</v>
      </c>
      <c r="C145" s="42">
        <v>68</v>
      </c>
    </row>
    <row r="146" spans="1:3" s="32" customFormat="1" ht="15" customHeight="1" hidden="1">
      <c r="A146" s="27" t="s">
        <v>182</v>
      </c>
      <c r="B146" s="28" t="s">
        <v>183</v>
      </c>
      <c r="C146" s="42">
        <v>1425</v>
      </c>
    </row>
    <row r="147" spans="1:3" s="32" customFormat="1" ht="15" customHeight="1" hidden="1">
      <c r="A147" s="27" t="s">
        <v>184</v>
      </c>
      <c r="B147" s="28" t="s">
        <v>185</v>
      </c>
      <c r="C147" s="42">
        <v>6</v>
      </c>
    </row>
    <row r="148" spans="1:3" s="32" customFormat="1" ht="15" customHeight="1" hidden="1">
      <c r="A148" s="27" t="s">
        <v>186</v>
      </c>
      <c r="B148" s="28" t="s">
        <v>187</v>
      </c>
      <c r="C148" s="42">
        <v>134</v>
      </c>
    </row>
    <row r="149" spans="1:3" s="32" customFormat="1" ht="15" customHeight="1" hidden="1">
      <c r="A149" s="27" t="s">
        <v>188</v>
      </c>
      <c r="B149" s="28" t="s">
        <v>189</v>
      </c>
      <c r="C149" s="42">
        <v>109329</v>
      </c>
    </row>
    <row r="150" spans="1:3" s="32" customFormat="1" ht="15" customHeight="1" hidden="1">
      <c r="A150" s="27" t="s">
        <v>190</v>
      </c>
      <c r="B150" s="28" t="s">
        <v>34</v>
      </c>
      <c r="C150" s="42">
        <v>40139</v>
      </c>
    </row>
    <row r="151" spans="1:3" s="17" customFormat="1" ht="14.25" customHeight="1" hidden="1">
      <c r="A151" s="14" t="s">
        <v>8</v>
      </c>
      <c r="B151" s="15" t="s">
        <v>191</v>
      </c>
      <c r="C151" s="46">
        <f>+SUM(C152:C153)</f>
        <v>8190595</v>
      </c>
    </row>
    <row r="152" spans="1:3" s="17" customFormat="1" ht="15" customHeight="1" hidden="1">
      <c r="A152" s="24">
        <v>1</v>
      </c>
      <c r="B152" s="25" t="s">
        <v>192</v>
      </c>
      <c r="C152" s="26">
        <v>1902114</v>
      </c>
    </row>
    <row r="153" spans="1:3" s="17" customFormat="1" ht="15" customHeight="1" hidden="1">
      <c r="A153" s="24">
        <v>2</v>
      </c>
      <c r="B153" s="25" t="s">
        <v>193</v>
      </c>
      <c r="C153" s="26">
        <v>6288481</v>
      </c>
    </row>
    <row r="154" spans="1:3" s="32" customFormat="1" ht="15" customHeight="1" hidden="1">
      <c r="A154" s="27" t="s">
        <v>36</v>
      </c>
      <c r="B154" s="28" t="s">
        <v>194</v>
      </c>
      <c r="C154" s="29">
        <v>0</v>
      </c>
    </row>
    <row r="155" spans="1:3" s="32" customFormat="1" ht="15" customHeight="1" hidden="1">
      <c r="A155" s="27" t="s">
        <v>38</v>
      </c>
      <c r="B155" s="28" t="s">
        <v>195</v>
      </c>
      <c r="C155" s="29">
        <v>0</v>
      </c>
    </row>
    <row r="156" spans="1:3" s="17" customFormat="1" ht="14.25" customHeight="1" hidden="1">
      <c r="A156" s="18" t="s">
        <v>196</v>
      </c>
      <c r="B156" s="19" t="s">
        <v>197</v>
      </c>
      <c r="C156" s="20">
        <v>22895</v>
      </c>
    </row>
    <row r="157" spans="1:3" s="17" customFormat="1" ht="14.25" customHeight="1" hidden="1">
      <c r="A157" s="18" t="s">
        <v>198</v>
      </c>
      <c r="B157" s="19" t="s">
        <v>199</v>
      </c>
      <c r="C157" s="20">
        <v>88651</v>
      </c>
    </row>
    <row r="158" spans="1:3" s="17" customFormat="1" ht="15.75" customHeight="1" hidden="1" thickBot="1">
      <c r="A158" s="47"/>
      <c r="B158" s="37" t="s">
        <v>200</v>
      </c>
      <c r="C158" s="48">
        <f>+C157+C156+C151+C121+C8</f>
        <v>124010884</v>
      </c>
    </row>
    <row r="159" spans="1:3" s="17" customFormat="1" ht="15" customHeight="1" hidden="1">
      <c r="A159" s="49"/>
      <c r="B159" s="50"/>
      <c r="C159" s="51"/>
    </row>
    <row r="160" spans="1:3" s="17" customFormat="1" ht="30.75" customHeight="1" hidden="1">
      <c r="A160" s="52" t="s">
        <v>201</v>
      </c>
      <c r="B160" s="52"/>
      <c r="C160" s="52"/>
    </row>
    <row r="161" spans="1:3" s="17" customFormat="1" ht="15" customHeight="1" hidden="1">
      <c r="A161" s="49"/>
      <c r="B161" s="53"/>
      <c r="C161" s="54"/>
    </row>
    <row r="162" spans="1:3" s="17" customFormat="1" ht="15" customHeight="1" hidden="1">
      <c r="A162" s="55" t="s">
        <v>202</v>
      </c>
      <c r="B162" s="55"/>
      <c r="C162" s="49"/>
    </row>
    <row r="163" spans="1:3" s="17" customFormat="1" ht="14.25" customHeight="1" hidden="1">
      <c r="A163" s="80" t="s">
        <v>203</v>
      </c>
      <c r="B163" s="80"/>
      <c r="C163" s="56"/>
    </row>
    <row r="164" spans="1:3" s="17" customFormat="1" ht="14.25">
      <c r="A164" s="57" t="s">
        <v>204</v>
      </c>
      <c r="B164" s="58"/>
      <c r="C164" s="59"/>
    </row>
    <row r="165" spans="1:3" s="63" customFormat="1" ht="15">
      <c r="A165" s="60" t="s">
        <v>6</v>
      </c>
      <c r="B165" s="61" t="s">
        <v>205</v>
      </c>
      <c r="C165" s="62">
        <f>+C166+C169+SUM(C172:C176)</f>
        <v>42693975</v>
      </c>
    </row>
    <row r="166" spans="1:3" s="63" customFormat="1" ht="15">
      <c r="A166" s="64">
        <v>1</v>
      </c>
      <c r="B166" s="65" t="s">
        <v>206</v>
      </c>
      <c r="C166" s="66">
        <f>+C167+C168</f>
        <v>24786263</v>
      </c>
    </row>
    <row r="167" spans="1:3" s="70" customFormat="1" ht="15">
      <c r="A167" s="67">
        <v>1</v>
      </c>
      <c r="B167" s="68" t="s">
        <v>207</v>
      </c>
      <c r="C167" s="69">
        <v>12033857</v>
      </c>
    </row>
    <row r="168" spans="1:3" s="70" customFormat="1" ht="15">
      <c r="A168" s="67">
        <v>2</v>
      </c>
      <c r="B168" s="68" t="s">
        <v>208</v>
      </c>
      <c r="C168" s="69">
        <v>12752406</v>
      </c>
    </row>
    <row r="169" spans="1:3" s="63" customFormat="1" ht="15">
      <c r="A169" s="64">
        <v>2</v>
      </c>
      <c r="B169" s="65" t="s">
        <v>209</v>
      </c>
      <c r="C169" s="66">
        <v>1897881</v>
      </c>
    </row>
    <row r="170" spans="1:3" s="70" customFormat="1" ht="15" customHeight="1" hidden="1">
      <c r="A170" s="71" t="s">
        <v>210</v>
      </c>
      <c r="B170" s="68" t="s">
        <v>192</v>
      </c>
      <c r="C170" s="69">
        <v>0</v>
      </c>
    </row>
    <row r="171" spans="1:3" s="70" customFormat="1" ht="15" customHeight="1" hidden="1">
      <c r="A171" s="71" t="s">
        <v>210</v>
      </c>
      <c r="B171" s="68" t="s">
        <v>193</v>
      </c>
      <c r="C171" s="69">
        <v>1897881</v>
      </c>
    </row>
    <row r="172" spans="1:3" s="63" customFormat="1" ht="15">
      <c r="A172" s="64">
        <v>3</v>
      </c>
      <c r="B172" s="65" t="s">
        <v>211</v>
      </c>
      <c r="C172" s="66">
        <v>3312091</v>
      </c>
    </row>
    <row r="173" spans="1:3" s="63" customFormat="1" ht="15">
      <c r="A173" s="64">
        <v>4</v>
      </c>
      <c r="B173" s="65" t="s">
        <v>212</v>
      </c>
      <c r="C173" s="66"/>
    </row>
    <row r="174" spans="1:3" s="63" customFormat="1" ht="15">
      <c r="A174" s="64">
        <v>5</v>
      </c>
      <c r="B174" s="65" t="s">
        <v>213</v>
      </c>
      <c r="C174" s="66">
        <v>7470378</v>
      </c>
    </row>
    <row r="175" spans="1:3" s="63" customFormat="1" ht="15">
      <c r="A175" s="64">
        <v>6</v>
      </c>
      <c r="B175" s="65" t="s">
        <v>214</v>
      </c>
      <c r="C175" s="66">
        <v>145760</v>
      </c>
    </row>
    <row r="176" spans="1:3" s="63" customFormat="1" ht="15">
      <c r="A176" s="64">
        <v>7</v>
      </c>
      <c r="B176" s="65" t="s">
        <v>215</v>
      </c>
      <c r="C176" s="66">
        <v>5081602</v>
      </c>
    </row>
    <row r="177" spans="1:3" s="63" customFormat="1" ht="28.5">
      <c r="A177" s="72" t="s">
        <v>7</v>
      </c>
      <c r="B177" s="73" t="s">
        <v>216</v>
      </c>
      <c r="C177" s="74">
        <v>3170992</v>
      </c>
    </row>
    <row r="178" spans="1:3" s="17" customFormat="1" ht="12.75">
      <c r="A178" s="75"/>
      <c r="B178" s="75"/>
      <c r="C178" s="76"/>
    </row>
    <row r="179" spans="1:3" s="17" customFormat="1" ht="12.75">
      <c r="A179" s="6"/>
      <c r="C179" s="7"/>
    </row>
    <row r="180" ht="11.25"/>
    <row r="181" ht="11.25"/>
    <row r="182" ht="11.25">
      <c r="B182" s="78"/>
    </row>
  </sheetData>
  <mergeCells count="7">
    <mergeCell ref="A162:B162"/>
    <mergeCell ref="A163:B163"/>
    <mergeCell ref="A164:C164"/>
    <mergeCell ref="A1:B1"/>
    <mergeCell ref="A2:C2"/>
    <mergeCell ref="A3:C3"/>
    <mergeCell ref="A160:C160"/>
  </mergeCells>
  <printOptions/>
  <pageMargins left="0.6" right="0.27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2010-03-02T05:33:14Z</cp:lastPrinted>
  <dcterms:created xsi:type="dcterms:W3CDTF">2010-03-02T05:32:18Z</dcterms:created>
  <dcterms:modified xsi:type="dcterms:W3CDTF">2010-03-02T05:33:53Z</dcterms:modified>
  <cp:category/>
  <cp:version/>
  <cp:contentType/>
  <cp:contentStatus/>
</cp:coreProperties>
</file>